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bookViews>
    <workbookView xWindow="0" yWindow="0" windowWidth="20490" windowHeight="7755" activeTab="3"/>
  </bookViews>
  <sheets>
    <sheet name="Alūksnes ziema 2024" sheetId="1" r:id="rId1"/>
    <sheet name="Lizums 2024" sheetId="2" r:id="rId2"/>
    <sheet name="Barkava 2024" sheetId="3" r:id="rId3"/>
    <sheet name="Litene 2024" sheetId="4" r:id="rId4"/>
    <sheet name="Lapa2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4" l="1"/>
  <c r="N26" i="4"/>
  <c r="N27" i="4"/>
  <c r="N28" i="4"/>
  <c r="N29" i="4"/>
  <c r="N30" i="4"/>
  <c r="N31" i="4"/>
  <c r="N32" i="4"/>
  <c r="N33" i="4"/>
  <c r="N34" i="4"/>
  <c r="N35" i="4"/>
  <c r="N36" i="4"/>
  <c r="N24" i="4"/>
  <c r="F29" i="3" l="1"/>
  <c r="N27" i="3"/>
  <c r="N25" i="3"/>
  <c r="N26" i="3"/>
  <c r="N28" i="3"/>
  <c r="N29" i="3"/>
  <c r="N30" i="3"/>
  <c r="N31" i="3"/>
  <c r="N32" i="3"/>
  <c r="N33" i="3"/>
  <c r="N34" i="3"/>
  <c r="N35" i="3"/>
  <c r="N36" i="3"/>
  <c r="N37" i="3"/>
  <c r="N38" i="3"/>
  <c r="N24" i="3"/>
  <c r="N52" i="3"/>
  <c r="N53" i="3"/>
  <c r="N54" i="3"/>
  <c r="N55" i="3"/>
  <c r="J52" i="3"/>
  <c r="J53" i="3"/>
  <c r="J54" i="3"/>
  <c r="J55" i="3"/>
  <c r="F52" i="3"/>
  <c r="F53" i="3"/>
  <c r="F54" i="3"/>
  <c r="F55" i="3"/>
  <c r="Q55" i="3" s="1"/>
  <c r="J37" i="3"/>
  <c r="F37" i="3"/>
  <c r="N20" i="3"/>
  <c r="J20" i="3"/>
  <c r="F20" i="3"/>
  <c r="N55" i="5"/>
  <c r="J55" i="5"/>
  <c r="F55" i="5"/>
  <c r="Q55" i="5" s="1"/>
  <c r="N54" i="5"/>
  <c r="J54" i="5"/>
  <c r="F54" i="5"/>
  <c r="Q54" i="5" s="1"/>
  <c r="N53" i="5"/>
  <c r="J53" i="5"/>
  <c r="F53" i="5"/>
  <c r="Q53" i="5" s="1"/>
  <c r="N52" i="5"/>
  <c r="J52" i="5"/>
  <c r="F52" i="5"/>
  <c r="Q52" i="5" s="1"/>
  <c r="N51" i="5"/>
  <c r="J51" i="5"/>
  <c r="F51" i="5"/>
  <c r="Q51" i="5" s="1"/>
  <c r="N48" i="5"/>
  <c r="J48" i="5"/>
  <c r="F48" i="5"/>
  <c r="Q48" i="5" s="1"/>
  <c r="N47" i="5"/>
  <c r="J47" i="5"/>
  <c r="F47" i="5"/>
  <c r="Q47" i="5" s="1"/>
  <c r="N46" i="5"/>
  <c r="J46" i="5"/>
  <c r="F46" i="5"/>
  <c r="Q46" i="5" s="1"/>
  <c r="N45" i="5"/>
  <c r="J45" i="5"/>
  <c r="F45" i="5"/>
  <c r="Q45" i="5" s="1"/>
  <c r="N44" i="5"/>
  <c r="J44" i="5"/>
  <c r="F44" i="5"/>
  <c r="Q44" i="5" s="1"/>
  <c r="N43" i="5"/>
  <c r="J43" i="5"/>
  <c r="F43" i="5"/>
  <c r="Q43" i="5" s="1"/>
  <c r="N40" i="5"/>
  <c r="J40" i="5"/>
  <c r="F40" i="5"/>
  <c r="Q40" i="5" s="1"/>
  <c r="N39" i="5"/>
  <c r="J39" i="5"/>
  <c r="F39" i="5"/>
  <c r="Q39" i="5" s="1"/>
  <c r="N38" i="5"/>
  <c r="J38" i="5"/>
  <c r="F38" i="5"/>
  <c r="Q38" i="5" s="1"/>
  <c r="N37" i="5"/>
  <c r="J37" i="5"/>
  <c r="F37" i="5"/>
  <c r="Q37" i="5" s="1"/>
  <c r="N36" i="5"/>
  <c r="J36" i="5"/>
  <c r="F36" i="5"/>
  <c r="Q36" i="5" s="1"/>
  <c r="N35" i="5"/>
  <c r="J35" i="5"/>
  <c r="F35" i="5"/>
  <c r="Q35" i="5" s="1"/>
  <c r="N34" i="5"/>
  <c r="J34" i="5"/>
  <c r="F34" i="5"/>
  <c r="Q34" i="5" s="1"/>
  <c r="N33" i="5"/>
  <c r="J33" i="5"/>
  <c r="F33" i="5"/>
  <c r="Q33" i="5" s="1"/>
  <c r="N32" i="5"/>
  <c r="J32" i="5"/>
  <c r="F32" i="5"/>
  <c r="Q32" i="5" s="1"/>
  <c r="N31" i="5"/>
  <c r="J31" i="5"/>
  <c r="F31" i="5"/>
  <c r="Q31" i="5" s="1"/>
  <c r="N30" i="5"/>
  <c r="J30" i="5"/>
  <c r="F30" i="5"/>
  <c r="Q30" i="5" s="1"/>
  <c r="N29" i="5"/>
  <c r="J29" i="5"/>
  <c r="F29" i="5"/>
  <c r="Q29" i="5" s="1"/>
  <c r="N28" i="5"/>
  <c r="J28" i="5"/>
  <c r="F28" i="5"/>
  <c r="Q28" i="5" s="1"/>
  <c r="N27" i="5"/>
  <c r="J27" i="5"/>
  <c r="F27" i="5"/>
  <c r="Q27" i="5" s="1"/>
  <c r="N24" i="5"/>
  <c r="J24" i="5"/>
  <c r="F24" i="5"/>
  <c r="Q24" i="5" s="1"/>
  <c r="N23" i="5"/>
  <c r="J23" i="5"/>
  <c r="F23" i="5"/>
  <c r="Q23" i="5" s="1"/>
  <c r="N22" i="5"/>
  <c r="J22" i="5"/>
  <c r="F22" i="5"/>
  <c r="Q22" i="5" s="1"/>
  <c r="N21" i="5"/>
  <c r="J21" i="5"/>
  <c r="F21" i="5"/>
  <c r="Q21" i="5" s="1"/>
  <c r="N20" i="5"/>
  <c r="J20" i="5"/>
  <c r="F20" i="5"/>
  <c r="Q20" i="5" s="1"/>
  <c r="N19" i="5"/>
  <c r="J19" i="5"/>
  <c r="F19" i="5"/>
  <c r="Q19" i="5" s="1"/>
  <c r="N16" i="5"/>
  <c r="J16" i="5"/>
  <c r="F16" i="5"/>
  <c r="Q16" i="5" s="1"/>
  <c r="N15" i="5"/>
  <c r="J15" i="5"/>
  <c r="F15" i="5"/>
  <c r="Q15" i="5" s="1"/>
  <c r="N14" i="5"/>
  <c r="J14" i="5"/>
  <c r="F14" i="5"/>
  <c r="Q14" i="5" s="1"/>
  <c r="N13" i="5"/>
  <c r="J13" i="5"/>
  <c r="F13" i="5"/>
  <c r="Q13" i="5" s="1"/>
  <c r="N12" i="5"/>
  <c r="J12" i="5"/>
  <c r="F12" i="5"/>
  <c r="Q12" i="5" s="1"/>
  <c r="N11" i="5"/>
  <c r="J11" i="5"/>
  <c r="F11" i="5"/>
  <c r="Q11" i="5" s="1"/>
  <c r="N10" i="5"/>
  <c r="J10" i="5"/>
  <c r="F10" i="5"/>
  <c r="Q10" i="5" s="1"/>
  <c r="N9" i="5"/>
  <c r="J9" i="5"/>
  <c r="F9" i="5"/>
  <c r="Q9" i="5" s="1"/>
  <c r="N8" i="5"/>
  <c r="J8" i="5"/>
  <c r="F8" i="5"/>
  <c r="Q8" i="5" s="1"/>
  <c r="N50" i="4"/>
  <c r="J50" i="4"/>
  <c r="F50" i="4"/>
  <c r="N49" i="4"/>
  <c r="J49" i="4"/>
  <c r="F49" i="4"/>
  <c r="N48" i="4"/>
  <c r="J48" i="4"/>
  <c r="F48" i="4"/>
  <c r="N47" i="4"/>
  <c r="J47" i="4"/>
  <c r="F47" i="4"/>
  <c r="N46" i="4"/>
  <c r="J46" i="4"/>
  <c r="F46" i="4"/>
  <c r="N43" i="4"/>
  <c r="J43" i="4"/>
  <c r="F43" i="4"/>
  <c r="N42" i="4"/>
  <c r="J42" i="4"/>
  <c r="N41" i="4"/>
  <c r="J41" i="4"/>
  <c r="F41" i="4"/>
  <c r="N40" i="4"/>
  <c r="J40" i="4"/>
  <c r="F40" i="4"/>
  <c r="N39" i="4"/>
  <c r="J39" i="4"/>
  <c r="F39" i="4"/>
  <c r="J36" i="4"/>
  <c r="F36" i="4"/>
  <c r="J35" i="4"/>
  <c r="F35" i="4"/>
  <c r="J34" i="4"/>
  <c r="F34" i="4"/>
  <c r="J33" i="4"/>
  <c r="F33" i="4"/>
  <c r="J32" i="4"/>
  <c r="J31" i="4"/>
  <c r="F31" i="4"/>
  <c r="J30" i="4"/>
  <c r="F30" i="4"/>
  <c r="J29" i="4"/>
  <c r="F29" i="4"/>
  <c r="J28" i="4"/>
  <c r="F28" i="4"/>
  <c r="J27" i="4"/>
  <c r="F27" i="4"/>
  <c r="J26" i="4"/>
  <c r="F26" i="4"/>
  <c r="J25" i="4"/>
  <c r="J24" i="4"/>
  <c r="F24" i="4"/>
  <c r="N21" i="4"/>
  <c r="J21" i="4"/>
  <c r="F21" i="4"/>
  <c r="N20" i="4"/>
  <c r="J20" i="4"/>
  <c r="F20" i="4"/>
  <c r="N19" i="4"/>
  <c r="J19" i="4"/>
  <c r="N18" i="4"/>
  <c r="J18" i="4"/>
  <c r="F18" i="4"/>
  <c r="N17" i="4"/>
  <c r="J17" i="4"/>
  <c r="F17" i="4"/>
  <c r="N16" i="4"/>
  <c r="J16" i="4"/>
  <c r="F16" i="4"/>
  <c r="N13" i="4"/>
  <c r="J13" i="4"/>
  <c r="F13" i="4"/>
  <c r="N12" i="4"/>
  <c r="J12" i="4"/>
  <c r="F12" i="4"/>
  <c r="N11" i="4"/>
  <c r="J11" i="4"/>
  <c r="F11" i="4"/>
  <c r="N10" i="4"/>
  <c r="J10" i="4"/>
  <c r="F10" i="4"/>
  <c r="N9" i="4"/>
  <c r="J9" i="4"/>
  <c r="F9" i="4"/>
  <c r="N8" i="4"/>
  <c r="J8" i="4"/>
  <c r="F8" i="4"/>
  <c r="Q47" i="4" l="1"/>
  <c r="Q29" i="4"/>
  <c r="Q33" i="4"/>
  <c r="Q10" i="4"/>
  <c r="Q11" i="4"/>
  <c r="Q18" i="4"/>
  <c r="Q24" i="4"/>
  <c r="Q28" i="4"/>
  <c r="Q36" i="4"/>
  <c r="Q41" i="4"/>
  <c r="Q46" i="4"/>
  <c r="Q50" i="4"/>
  <c r="Q9" i="4"/>
  <c r="Q13" i="4"/>
  <c r="Q17" i="4"/>
  <c r="Q21" i="4"/>
  <c r="Q27" i="4"/>
  <c r="Q31" i="4"/>
  <c r="Q35" i="4"/>
  <c r="Q40" i="4"/>
  <c r="Q49" i="4"/>
  <c r="Q8" i="4"/>
  <c r="Q12" i="4"/>
  <c r="Q16" i="4"/>
  <c r="Q20" i="4"/>
  <c r="Q26" i="4"/>
  <c r="Q30" i="4"/>
  <c r="Q34" i="4"/>
  <c r="Q39" i="4"/>
  <c r="Q43" i="4"/>
  <c r="Q48" i="4"/>
  <c r="Q54" i="3"/>
  <c r="Q53" i="3"/>
  <c r="Q52" i="3"/>
  <c r="Q37" i="3"/>
  <c r="Q20" i="3"/>
  <c r="N56" i="3"/>
  <c r="N49" i="3"/>
  <c r="N50" i="3"/>
  <c r="N51" i="3"/>
  <c r="J49" i="3"/>
  <c r="J50" i="3"/>
  <c r="J51" i="3"/>
  <c r="J56" i="3"/>
  <c r="F49" i="3"/>
  <c r="F50" i="3"/>
  <c r="F51" i="3"/>
  <c r="F56" i="3"/>
  <c r="N48" i="3"/>
  <c r="J48" i="3"/>
  <c r="N42" i="3"/>
  <c r="N43" i="3"/>
  <c r="N44" i="3"/>
  <c r="N45" i="3"/>
  <c r="J42" i="3"/>
  <c r="J43" i="3"/>
  <c r="J44" i="3"/>
  <c r="J45" i="3"/>
  <c r="F42" i="3"/>
  <c r="F43" i="3"/>
  <c r="F44" i="3"/>
  <c r="N41" i="3"/>
  <c r="J41" i="3"/>
  <c r="F41" i="3"/>
  <c r="J25" i="3"/>
  <c r="J26" i="3"/>
  <c r="J27" i="3"/>
  <c r="J28" i="3"/>
  <c r="J29" i="3"/>
  <c r="J30" i="3"/>
  <c r="J31" i="3"/>
  <c r="J32" i="3"/>
  <c r="J33" i="3"/>
  <c r="J34" i="3"/>
  <c r="J35" i="3"/>
  <c r="J36" i="3"/>
  <c r="J38" i="3"/>
  <c r="F25" i="3"/>
  <c r="F26" i="3"/>
  <c r="F27" i="3"/>
  <c r="F28" i="3"/>
  <c r="F31" i="3"/>
  <c r="F32" i="3"/>
  <c r="F33" i="3"/>
  <c r="F34" i="3"/>
  <c r="F35" i="3"/>
  <c r="F36" i="3"/>
  <c r="F38" i="3"/>
  <c r="J24" i="3"/>
  <c r="F24" i="3"/>
  <c r="N16" i="3"/>
  <c r="N17" i="3"/>
  <c r="N18" i="3"/>
  <c r="N19" i="3"/>
  <c r="N21" i="3"/>
  <c r="J16" i="3"/>
  <c r="J17" i="3"/>
  <c r="J18" i="3"/>
  <c r="J19" i="3"/>
  <c r="J21" i="3"/>
  <c r="F16" i="3"/>
  <c r="F17" i="3"/>
  <c r="F18" i="3"/>
  <c r="F19" i="3"/>
  <c r="F21" i="3"/>
  <c r="N15" i="3"/>
  <c r="J15" i="3"/>
  <c r="F15" i="3"/>
  <c r="N49" i="2"/>
  <c r="N50" i="2"/>
  <c r="N51" i="2"/>
  <c r="J49" i="2"/>
  <c r="J50" i="2"/>
  <c r="J51" i="2"/>
  <c r="F49" i="2"/>
  <c r="F50" i="2"/>
  <c r="F51" i="2"/>
  <c r="J48" i="2"/>
  <c r="F48" i="2"/>
  <c r="N41" i="2"/>
  <c r="Q41" i="2" s="1"/>
  <c r="N42" i="2"/>
  <c r="Q42" i="2" s="1"/>
  <c r="N43" i="2"/>
  <c r="Q43" i="2" s="1"/>
  <c r="N44" i="2"/>
  <c r="Q44" i="2" s="1"/>
  <c r="N45" i="2"/>
  <c r="Q45" i="2" s="1"/>
  <c r="J41" i="2"/>
  <c r="J42" i="2"/>
  <c r="J43" i="2"/>
  <c r="J44" i="2"/>
  <c r="J45" i="2"/>
  <c r="F41" i="2"/>
  <c r="F42" i="2"/>
  <c r="F43" i="2"/>
  <c r="F44" i="2"/>
  <c r="F45" i="2"/>
  <c r="N40" i="2"/>
  <c r="Q40" i="2" s="1"/>
  <c r="J40" i="2"/>
  <c r="F40" i="2"/>
  <c r="N30" i="2"/>
  <c r="N31" i="2"/>
  <c r="N32" i="2"/>
  <c r="N33" i="2"/>
  <c r="N34" i="2"/>
  <c r="N36" i="2"/>
  <c r="N37" i="2"/>
  <c r="J30" i="2"/>
  <c r="J31" i="2"/>
  <c r="J32" i="2"/>
  <c r="J33" i="2"/>
  <c r="J34" i="2"/>
  <c r="J35" i="2"/>
  <c r="J36" i="2"/>
  <c r="J37" i="2"/>
  <c r="F30" i="2"/>
  <c r="Q30" i="2" s="1"/>
  <c r="F31" i="2"/>
  <c r="Q31" i="2" s="1"/>
  <c r="F32" i="2"/>
  <c r="Q32" i="2" s="1"/>
  <c r="F33" i="2"/>
  <c r="Q33" i="2" s="1"/>
  <c r="F34" i="2"/>
  <c r="Q34" i="2" s="1"/>
  <c r="F35" i="2"/>
  <c r="F36" i="2"/>
  <c r="Q36" i="2" s="1"/>
  <c r="F37" i="2"/>
  <c r="Q37" i="2" s="1"/>
  <c r="N29" i="2"/>
  <c r="J29" i="2"/>
  <c r="F29" i="2"/>
  <c r="N19" i="2"/>
  <c r="N20" i="2"/>
  <c r="N21" i="2"/>
  <c r="N22" i="2"/>
  <c r="N23" i="2"/>
  <c r="N24" i="2"/>
  <c r="N25" i="2"/>
  <c r="N26" i="2"/>
  <c r="J19" i="2"/>
  <c r="J20" i="2"/>
  <c r="J21" i="2"/>
  <c r="J22" i="2"/>
  <c r="J23" i="2"/>
  <c r="J24" i="2"/>
  <c r="J25" i="2"/>
  <c r="J26" i="2"/>
  <c r="F19" i="2"/>
  <c r="F20" i="2"/>
  <c r="Q20" i="2" s="1"/>
  <c r="F21" i="2"/>
  <c r="Q21" i="2" s="1"/>
  <c r="F22" i="2"/>
  <c r="Q22" i="2" s="1"/>
  <c r="F23" i="2"/>
  <c r="Q23" i="2" s="1"/>
  <c r="F24" i="2"/>
  <c r="Q24" i="2" s="1"/>
  <c r="F25" i="2"/>
  <c r="F26" i="2"/>
  <c r="Q26" i="2" s="1"/>
  <c r="J18" i="2"/>
  <c r="F18" i="2"/>
  <c r="N12" i="3"/>
  <c r="J12" i="3"/>
  <c r="F12" i="3"/>
  <c r="N11" i="3"/>
  <c r="J11" i="3"/>
  <c r="F11" i="3"/>
  <c r="N10" i="3"/>
  <c r="J10" i="3"/>
  <c r="F10" i="3"/>
  <c r="N9" i="3"/>
  <c r="J9" i="3"/>
  <c r="F9" i="3"/>
  <c r="N8" i="3"/>
  <c r="J8" i="3"/>
  <c r="F8" i="3"/>
  <c r="Q34" i="3" l="1"/>
  <c r="Q26" i="3"/>
  <c r="Q18" i="3"/>
  <c r="Q19" i="3"/>
  <c r="Q38" i="3"/>
  <c r="Q33" i="3"/>
  <c r="Q29" i="3"/>
  <c r="Q25" i="3"/>
  <c r="Q17" i="3"/>
  <c r="Q43" i="3"/>
  <c r="Q50" i="3"/>
  <c r="Q49" i="3"/>
  <c r="Q56" i="3"/>
  <c r="Q21" i="3"/>
  <c r="Q16" i="3"/>
  <c r="Q24" i="3"/>
  <c r="Q42" i="3"/>
  <c r="Q51" i="3"/>
  <c r="Q15" i="3"/>
  <c r="Q35" i="3"/>
  <c r="Q31" i="3"/>
  <c r="Q27" i="3"/>
  <c r="Q36" i="3"/>
  <c r="Q32" i="3"/>
  <c r="Q28" i="3"/>
  <c r="Q41" i="3"/>
  <c r="Q44" i="3"/>
  <c r="Q8" i="3"/>
  <c r="Q12" i="3"/>
  <c r="Q11" i="3"/>
  <c r="Q10" i="3"/>
  <c r="Q9" i="3"/>
  <c r="Q51" i="2"/>
  <c r="Q50" i="2"/>
  <c r="Q49" i="2"/>
  <c r="Q19" i="2"/>
  <c r="Q25" i="2"/>
  <c r="Q29" i="2"/>
  <c r="F34" i="1"/>
  <c r="K34" i="1" s="1"/>
  <c r="F36" i="1"/>
  <c r="K36" i="1" s="1"/>
  <c r="F37" i="1"/>
  <c r="K37" i="1" s="1"/>
  <c r="F38" i="1"/>
  <c r="K38" i="1" s="1"/>
  <c r="F39" i="1"/>
  <c r="K39" i="1" s="1"/>
  <c r="F40" i="1"/>
  <c r="K40" i="1" s="1"/>
  <c r="F41" i="1"/>
  <c r="K41" i="1" s="1"/>
  <c r="F42" i="1"/>
  <c r="K42" i="1" s="1"/>
  <c r="K32" i="1"/>
  <c r="K25" i="1"/>
  <c r="F25" i="1"/>
  <c r="K8" i="1"/>
  <c r="F47" i="1"/>
  <c r="K47" i="1" s="1"/>
  <c r="K45" i="1"/>
  <c r="F24" i="1"/>
  <c r="K24" i="1" s="1"/>
  <c r="F8" i="1"/>
  <c r="F9" i="1"/>
  <c r="K9" i="1" s="1"/>
  <c r="F10" i="1"/>
  <c r="K10" i="1" s="1"/>
  <c r="F11" i="1"/>
  <c r="K11" i="1" s="1"/>
  <c r="F12" i="1"/>
  <c r="K12" i="1" s="1"/>
  <c r="F13" i="1"/>
  <c r="K13" i="1" s="1"/>
  <c r="F14" i="1"/>
  <c r="K14" i="1" s="1"/>
  <c r="F15" i="1"/>
  <c r="K15" i="1" s="1"/>
  <c r="F17" i="1"/>
  <c r="K17" i="1" s="1"/>
  <c r="N9" i="2"/>
  <c r="N12" i="2"/>
  <c r="N13" i="2"/>
  <c r="N14" i="2"/>
  <c r="N15" i="2"/>
  <c r="J9" i="2"/>
  <c r="J10" i="2"/>
  <c r="J11" i="2"/>
  <c r="J12" i="2"/>
  <c r="J13" i="2"/>
  <c r="J14" i="2"/>
  <c r="J15" i="2"/>
  <c r="F9" i="2"/>
  <c r="F11" i="2"/>
  <c r="F12" i="2"/>
  <c r="F13" i="2"/>
  <c r="F14" i="2"/>
  <c r="F15" i="2"/>
  <c r="N8" i="2"/>
  <c r="J8" i="2"/>
  <c r="F8" i="2"/>
  <c r="F46" i="1"/>
  <c r="K46" i="1" s="1"/>
  <c r="F45" i="1"/>
  <c r="F33" i="1"/>
  <c r="K33" i="1" s="1"/>
  <c r="F32" i="1"/>
  <c r="F28" i="1"/>
  <c r="K28" i="1" s="1"/>
  <c r="F27" i="1"/>
  <c r="K27" i="1" s="1"/>
  <c r="F26" i="1"/>
  <c r="K26" i="1" s="1"/>
  <c r="F23" i="1"/>
  <c r="K23" i="1" s="1"/>
  <c r="F22" i="1"/>
  <c r="K22" i="1" s="1"/>
  <c r="F21" i="1"/>
  <c r="K21" i="1" s="1"/>
  <c r="F20" i="1"/>
  <c r="K20" i="1" s="1"/>
  <c r="F7" i="1"/>
  <c r="K7" i="1" s="1"/>
  <c r="Q12" i="2" l="1"/>
  <c r="Q9" i="2"/>
  <c r="Q15" i="2"/>
  <c r="Q14" i="2"/>
  <c r="Q13" i="2"/>
  <c r="Q8" i="2"/>
</calcChain>
</file>

<file path=xl/sharedStrings.xml><?xml version="1.0" encoding="utf-8"?>
<sst xmlns="http://schemas.openxmlformats.org/spreadsheetml/2006/main" count="499" uniqueCount="207">
  <si>
    <t>N.P.K</t>
  </si>
  <si>
    <t>vārds  uzvārds</t>
  </si>
  <si>
    <t>suns</t>
  </si>
  <si>
    <t>1.posms</t>
  </si>
  <si>
    <t>2.posms</t>
  </si>
  <si>
    <t>kopvērtējums</t>
  </si>
  <si>
    <t>laiks</t>
  </si>
  <si>
    <t>sodi</t>
  </si>
  <si>
    <t>kop.l.</t>
  </si>
  <si>
    <t xml:space="preserve">vieta </t>
  </si>
  <si>
    <t>hand.s.</t>
  </si>
  <si>
    <t>vieta</t>
  </si>
  <si>
    <t>SIEVIETES</t>
  </si>
  <si>
    <t>VĪRIEŠI</t>
  </si>
  <si>
    <t>1.</t>
  </si>
  <si>
    <t>2.</t>
  </si>
  <si>
    <t>3.</t>
  </si>
  <si>
    <t>4.</t>
  </si>
  <si>
    <t>5.</t>
  </si>
  <si>
    <t>6.</t>
  </si>
  <si>
    <t>7.</t>
  </si>
  <si>
    <t>8.</t>
  </si>
  <si>
    <t>IESĀCĒJI</t>
  </si>
  <si>
    <t>BĒRNS AR SUNI</t>
  </si>
  <si>
    <t>SUŅU SPORTA SACENSĪBU PROTOKOLS</t>
  </si>
  <si>
    <t>N.p.k.</t>
  </si>
  <si>
    <t>Vārds, uzvārds</t>
  </si>
  <si>
    <t>Suņa vārds</t>
  </si>
  <si>
    <t>1. etaps</t>
  </si>
  <si>
    <t>2. etaps</t>
  </si>
  <si>
    <t>3. etaps</t>
  </si>
  <si>
    <t>Laiks</t>
  </si>
  <si>
    <t>soda laiks</t>
  </si>
  <si>
    <t>kop.laiks</t>
  </si>
  <si>
    <t>Soda sek.</t>
  </si>
  <si>
    <t>Kopējais laiks</t>
  </si>
  <si>
    <t>VIETA</t>
  </si>
  <si>
    <t>Jaunākā grupa ( līdz 46 gadiem )</t>
  </si>
  <si>
    <t>Elīna Akmentiņa</t>
  </si>
  <si>
    <t>Beris</t>
  </si>
  <si>
    <t>Costa</t>
  </si>
  <si>
    <t>Haiks</t>
  </si>
  <si>
    <t>Mailo</t>
  </si>
  <si>
    <t>Nauris Konstants</t>
  </si>
  <si>
    <t>Taisons</t>
  </si>
  <si>
    <t>Vecākā grupa ( no 47 gadiem )</t>
  </si>
  <si>
    <t>Inese Smikovska</t>
  </si>
  <si>
    <t>Dora</t>
  </si>
  <si>
    <t>Jānis Kamarūts</t>
  </si>
  <si>
    <t>Enzo</t>
  </si>
  <si>
    <t>Edvīns Dille</t>
  </si>
  <si>
    <t>Rembo</t>
  </si>
  <si>
    <t>Aleksandra Rakstiņa</t>
  </si>
  <si>
    <t>Beilija</t>
  </si>
  <si>
    <t>Sandris Kalniņš</t>
  </si>
  <si>
    <t>Ringa</t>
  </si>
  <si>
    <t>Pārsla Lorence</t>
  </si>
  <si>
    <t>Diora</t>
  </si>
  <si>
    <t>Iveta Mežule</t>
  </si>
  <si>
    <t>Gita Miķelsone</t>
  </si>
  <si>
    <t>Džīna</t>
  </si>
  <si>
    <t>Gatis Meiers</t>
  </si>
  <si>
    <t>Roks</t>
  </si>
  <si>
    <t>Linda Ļebedeva</t>
  </si>
  <si>
    <t>Arro</t>
  </si>
  <si>
    <t>Maza auguma suņi</t>
  </si>
  <si>
    <t>Jurijs Smikovskis</t>
  </si>
  <si>
    <t>Vija Grudule</t>
  </si>
  <si>
    <t>Čalis</t>
  </si>
  <si>
    <t>Līga Švarcbaha</t>
  </si>
  <si>
    <t>Susurs</t>
  </si>
  <si>
    <t>Daina Ruņģe</t>
  </si>
  <si>
    <t>Džūda</t>
  </si>
  <si>
    <t>Anita Kalniņa</t>
  </si>
  <si>
    <t>Diors</t>
  </si>
  <si>
    <t>Grupa " Bērns ar suni "</t>
  </si>
  <si>
    <t>Rinalds Latkovskis</t>
  </si>
  <si>
    <t>Saimons</t>
  </si>
  <si>
    <t>Luīze Santa Ruņģe</t>
  </si>
  <si>
    <r>
      <t xml:space="preserve">Vieta :  </t>
    </r>
    <r>
      <rPr>
        <b/>
        <sz val="11"/>
        <color theme="1"/>
        <rFont val="Calibri"/>
        <family val="2"/>
        <charset val="186"/>
        <scheme val="minor"/>
      </rPr>
      <t xml:space="preserve"> </t>
    </r>
    <r>
      <rPr>
        <b/>
        <sz val="14"/>
        <color theme="1"/>
        <rFont val="Calibri"/>
        <family val="2"/>
        <charset val="186"/>
        <scheme val="minor"/>
      </rPr>
      <t xml:space="preserve">            " LIZUMS  2024 "  </t>
    </r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</si>
  <si>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20.04.2024.</t>
    </r>
  </si>
  <si>
    <t>" Alūksnes ziema 2024 "        SACENSĪBU PROTOKOLS</t>
  </si>
  <si>
    <t>_____24. februāris 2024.____  Alūksne</t>
  </si>
  <si>
    <t>Sandra Murāne</t>
  </si>
  <si>
    <t>Luna</t>
  </si>
  <si>
    <t>Daniela Evelīna Ruņģe</t>
  </si>
  <si>
    <t>9.</t>
  </si>
  <si>
    <t>Lauris Kolnejs</t>
  </si>
  <si>
    <t>Jānis Galzons Jr</t>
  </si>
  <si>
    <t>Andi</t>
  </si>
  <si>
    <t>10.</t>
  </si>
  <si>
    <t>11.</t>
  </si>
  <si>
    <t>Sanita Āboliņa</t>
  </si>
  <si>
    <t>Brīze</t>
  </si>
  <si>
    <t>Jānis Galzons sen.</t>
  </si>
  <si>
    <t>Meldra Meiere</t>
  </si>
  <si>
    <t>Renda</t>
  </si>
  <si>
    <t>Līga Graudiņa</t>
  </si>
  <si>
    <t>Rufus</t>
  </si>
  <si>
    <t>Kristaps Meiers</t>
  </si>
  <si>
    <t>Freija</t>
  </si>
  <si>
    <t>Marina Ivanova</t>
  </si>
  <si>
    <t>Tifānija</t>
  </si>
  <si>
    <t>Lana Mauliņa</t>
  </si>
  <si>
    <t>Zēra</t>
  </si>
  <si>
    <t>Iveta Pērkone</t>
  </si>
  <si>
    <t>Nero</t>
  </si>
  <si>
    <t>Raida</t>
  </si>
  <si>
    <t>Kitija Kazaine</t>
  </si>
  <si>
    <t>Mikiņš</t>
  </si>
  <si>
    <t>Marta Āboliņa</t>
  </si>
  <si>
    <t>Paula Gusta</t>
  </si>
  <si>
    <t>Ārčijs</t>
  </si>
  <si>
    <t>1421.44/0</t>
  </si>
  <si>
    <t>160.44/0</t>
  </si>
  <si>
    <t>30+50</t>
  </si>
  <si>
    <t>10+40</t>
  </si>
  <si>
    <t>40/-23</t>
  </si>
  <si>
    <t>50+40/-6</t>
  </si>
  <si>
    <t>40+30</t>
  </si>
  <si>
    <t>20+50</t>
  </si>
  <si>
    <t>20+40</t>
  </si>
  <si>
    <t>40+40/-7</t>
  </si>
  <si>
    <t>30/-17</t>
  </si>
  <si>
    <t>20+20/-31</t>
  </si>
  <si>
    <t>40+50</t>
  </si>
  <si>
    <t>10/-47</t>
  </si>
  <si>
    <t>20+10/-30/-22</t>
  </si>
  <si>
    <t>20+30/-17</t>
  </si>
  <si>
    <t>40+40</t>
  </si>
  <si>
    <t>1480.13/0</t>
  </si>
  <si>
    <t>188.13/0</t>
  </si>
  <si>
    <t>šautuve/aizt.laiks</t>
  </si>
  <si>
    <t>Jānis Galzons (jun)</t>
  </si>
  <si>
    <t>Anete Kazaka</t>
  </si>
  <si>
    <t>Magnuss</t>
  </si>
  <si>
    <t>81.00/0</t>
  </si>
  <si>
    <t>169.03/0</t>
  </si>
  <si>
    <t>504.09/0</t>
  </si>
  <si>
    <t>75.84/0</t>
  </si>
  <si>
    <t>225.25/0</t>
  </si>
  <si>
    <t>Patrīcija Iļjina</t>
  </si>
  <si>
    <t>Habib</t>
  </si>
  <si>
    <t>Evelīna Daniela Ruņģe</t>
  </si>
  <si>
    <t>Jānis Galzons (sen)</t>
  </si>
  <si>
    <t>57.16/0</t>
  </si>
  <si>
    <t>157.28/0</t>
  </si>
  <si>
    <t>Harijs Rapoports</t>
  </si>
  <si>
    <t>Zargo</t>
  </si>
  <si>
    <t>Edgars Ķimbāns</t>
  </si>
  <si>
    <t>Riko</t>
  </si>
  <si>
    <t>Dorisa</t>
  </si>
  <si>
    <t xml:space="preserve">Iveta Pērkone </t>
  </si>
  <si>
    <t>Vita Ivanova</t>
  </si>
  <si>
    <t>E-Tora</t>
  </si>
  <si>
    <t>Rufuss</t>
  </si>
  <si>
    <t>Freja</t>
  </si>
  <si>
    <t>90.19/0</t>
  </si>
  <si>
    <t>232.78/0</t>
  </si>
  <si>
    <t>Rodžers</t>
  </si>
  <si>
    <t>Lauma Meiere</t>
  </si>
  <si>
    <t>Amanda Alberga</t>
  </si>
  <si>
    <t>Eira</t>
  </si>
  <si>
    <t>Dagnija Čerbikova</t>
  </si>
  <si>
    <t>Iso</t>
  </si>
  <si>
    <t>31.97/0</t>
  </si>
  <si>
    <t>145.53/0</t>
  </si>
  <si>
    <t>Amatieru grupa</t>
  </si>
  <si>
    <r>
      <t xml:space="preserve">Vieta :  </t>
    </r>
    <r>
      <rPr>
        <b/>
        <sz val="11"/>
        <color theme="1"/>
        <rFont val="Calibri"/>
        <family val="2"/>
        <charset val="186"/>
        <scheme val="minor"/>
      </rPr>
      <t xml:space="preserve"> </t>
    </r>
    <r>
      <rPr>
        <b/>
        <sz val="14"/>
        <color theme="1"/>
        <rFont val="Calibri"/>
        <family val="2"/>
        <charset val="186"/>
        <scheme val="minor"/>
      </rPr>
      <t xml:space="preserve">            " BARKAVA  2024 "  </t>
    </r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</si>
  <si>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11.05.2024.</t>
    </r>
  </si>
  <si>
    <r>
      <t xml:space="preserve">Vieta :  </t>
    </r>
    <r>
      <rPr>
        <b/>
        <sz val="11"/>
        <color theme="1"/>
        <rFont val="Calibri"/>
        <family val="2"/>
        <charset val="186"/>
        <scheme val="minor"/>
      </rPr>
      <t xml:space="preserve"> </t>
    </r>
    <r>
      <rPr>
        <b/>
        <sz val="14"/>
        <color theme="1"/>
        <rFont val="Calibri"/>
        <family val="2"/>
        <charset val="186"/>
        <scheme val="minor"/>
      </rPr>
      <t xml:space="preserve">            " VARAKĻĀNI  2024 "  </t>
    </r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</si>
  <si>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8.06.2024.</t>
    </r>
  </si>
  <si>
    <r>
      <t xml:space="preserve">Vieta :  </t>
    </r>
    <r>
      <rPr>
        <b/>
        <sz val="11"/>
        <color theme="1"/>
        <rFont val="Calibri"/>
        <family val="2"/>
        <charset val="186"/>
        <scheme val="minor"/>
      </rPr>
      <t xml:space="preserve"> </t>
    </r>
    <r>
      <rPr>
        <b/>
        <sz val="14"/>
        <color theme="1"/>
        <rFont val="Calibri"/>
        <family val="2"/>
        <charset val="186"/>
        <scheme val="minor"/>
      </rPr>
      <t xml:space="preserve">            " LITENE  2024 "  </t>
    </r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</si>
  <si>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18.05.2024.</t>
    </r>
  </si>
  <si>
    <t>Jānis Galzons</t>
  </si>
  <si>
    <t xml:space="preserve">Harijs Rapoports </t>
  </si>
  <si>
    <t>Monta Rubene</t>
  </si>
  <si>
    <t>Kira</t>
  </si>
  <si>
    <t>Kristaps Vidžis</t>
  </si>
  <si>
    <t>Umberto</t>
  </si>
  <si>
    <t>53.38/0</t>
  </si>
  <si>
    <t>270.31/0</t>
  </si>
  <si>
    <t>Inese Birka</t>
  </si>
  <si>
    <t>Boss</t>
  </si>
  <si>
    <t>Oksana Konstante</t>
  </si>
  <si>
    <t>Stella</t>
  </si>
  <si>
    <t>Žaneta Žukovska</t>
  </si>
  <si>
    <t>Lordija</t>
  </si>
  <si>
    <t>264.48/0</t>
  </si>
  <si>
    <t>75.50/0</t>
  </si>
  <si>
    <t>Katrīna Vībāne</t>
  </si>
  <si>
    <t>Kūpers</t>
  </si>
  <si>
    <t>174.68/0</t>
  </si>
  <si>
    <t>33.09/0</t>
  </si>
  <si>
    <t>Krista Vidže</t>
  </si>
  <si>
    <t>Sandija Stankeviča</t>
  </si>
  <si>
    <t>Grom</t>
  </si>
  <si>
    <t>Laura Meiere</t>
  </si>
  <si>
    <t>Sabīne Luguze</t>
  </si>
  <si>
    <t>Bella</t>
  </si>
  <si>
    <t>Jurija Smikovskis</t>
  </si>
  <si>
    <t>Katrīna Stepanoviča</t>
  </si>
  <si>
    <t>Molly</t>
  </si>
  <si>
    <t>Tifany</t>
  </si>
  <si>
    <t>0/</t>
  </si>
  <si>
    <t>239.09/0</t>
  </si>
  <si>
    <t>41.75/0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</si>
</sst>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0;[Red]0.00"/>
  </numFmts>
  <fonts count="1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i/>
      <sz val="14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3">
    <xf numFmtId="0" fontId="0" fillId="0" borderId="0" xfId="0"/>
    <xf numFmtId="0" fontId="4" fillId="0" borderId="0" xfId="0" applyFont="1" applyAlignment="1">
      <alignment horizontal="center"/>
    </xf>
    <xf numFmtId="0" fontId="0" fillId="0" borderId="1" xfId="0" applyBorder="1"/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2" fontId="0" fillId="0" borderId="30" xfId="0" applyNumberFormat="1" applyBorder="1"/>
    <xf numFmtId="0" fontId="0" fillId="0" borderId="31" xfId="0" applyBorder="1"/>
    <xf numFmtId="2" fontId="0" fillId="0" borderId="31" xfId="0" applyNumberFormat="1" applyBorder="1"/>
    <xf numFmtId="0" fontId="8" fillId="0" borderId="32" xfId="0" applyFont="1" applyBorder="1" applyAlignment="1">
      <alignment horizontal="center" vertical="center"/>
    </xf>
    <xf numFmtId="2" fontId="0" fillId="0" borderId="33" xfId="0" applyNumberFormat="1" applyBorder="1"/>
    <xf numFmtId="0" fontId="0" fillId="0" borderId="33" xfId="0" applyBorder="1" applyAlignment="1">
      <alignment horizontal="center"/>
    </xf>
    <xf numFmtId="2" fontId="0" fillId="0" borderId="28" xfId="0" applyNumberFormat="1" applyBorder="1"/>
    <xf numFmtId="0" fontId="0" fillId="0" borderId="30" xfId="0" applyBorder="1"/>
    <xf numFmtId="0" fontId="9" fillId="0" borderId="3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/>
    <xf numFmtId="0" fontId="0" fillId="0" borderId="28" xfId="0" applyBorder="1"/>
    <xf numFmtId="16" fontId="0" fillId="0" borderId="32" xfId="0" applyNumberFormat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2" fontId="0" fillId="3" borderId="30" xfId="0" applyNumberFormat="1" applyFill="1" applyBorder="1"/>
    <xf numFmtId="0" fontId="0" fillId="3" borderId="31" xfId="0" applyFill="1" applyBorder="1"/>
    <xf numFmtId="0" fontId="9" fillId="3" borderId="32" xfId="0" applyFont="1" applyFill="1" applyBorder="1" applyAlignment="1">
      <alignment horizontal="center" vertical="center"/>
    </xf>
    <xf numFmtId="2" fontId="0" fillId="3" borderId="33" xfId="0" applyNumberFormat="1" applyFill="1" applyBorder="1"/>
    <xf numFmtId="0" fontId="0" fillId="3" borderId="33" xfId="0" applyFill="1" applyBorder="1" applyAlignment="1">
      <alignment horizontal="center"/>
    </xf>
    <xf numFmtId="0" fontId="0" fillId="3" borderId="30" xfId="0" applyFill="1" applyBorder="1"/>
    <xf numFmtId="0" fontId="10" fillId="3" borderId="32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vertical="center"/>
    </xf>
    <xf numFmtId="0" fontId="8" fillId="3" borderId="32" xfId="0" applyFont="1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/>
    <xf numFmtId="0" fontId="0" fillId="3" borderId="28" xfId="0" applyFill="1" applyBorder="1"/>
    <xf numFmtId="0" fontId="0" fillId="3" borderId="29" xfId="0" applyFont="1" applyFill="1" applyBorder="1" applyAlignment="1">
      <alignment horizontal="center" vertical="center"/>
    </xf>
    <xf numFmtId="2" fontId="0" fillId="3" borderId="31" xfId="0" applyNumberFormat="1" applyFill="1" applyBorder="1"/>
    <xf numFmtId="2" fontId="0" fillId="3" borderId="28" xfId="0" applyNumberFormat="1" applyFill="1" applyBorder="1"/>
    <xf numFmtId="0" fontId="0" fillId="0" borderId="29" xfId="0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0" fillId="0" borderId="29" xfId="0" applyBorder="1"/>
    <xf numFmtId="0" fontId="0" fillId="0" borderId="32" xfId="0" applyBorder="1"/>
    <xf numFmtId="0" fontId="10" fillId="0" borderId="32" xfId="0" applyFont="1" applyBorder="1"/>
    <xf numFmtId="0" fontId="9" fillId="0" borderId="32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/>
    <xf numFmtId="0" fontId="9" fillId="0" borderId="40" xfId="0" applyFont="1" applyBorder="1" applyAlignment="1">
      <alignment horizontal="center"/>
    </xf>
    <xf numFmtId="2" fontId="0" fillId="0" borderId="41" xfId="0" applyNumberFormat="1" applyBorder="1"/>
    <xf numFmtId="0" fontId="0" fillId="0" borderId="41" xfId="0" applyBorder="1"/>
    <xf numFmtId="0" fontId="0" fillId="0" borderId="12" xfId="0" applyBorder="1" applyAlignment="1">
      <alignment horizontal="center" vertical="center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0" xfId="0"/>
    <xf numFmtId="0" fontId="0" fillId="0" borderId="48" xfId="0" applyBorder="1"/>
    <xf numFmtId="0" fontId="0" fillId="0" borderId="26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textRotation="90"/>
    </xf>
    <xf numFmtId="0" fontId="0" fillId="0" borderId="33" xfId="0" applyBorder="1" applyAlignment="1">
      <alignment horizontal="center" vertical="center" textRotation="90"/>
    </xf>
    <xf numFmtId="0" fontId="12" fillId="0" borderId="52" xfId="0" applyFont="1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textRotation="90"/>
    </xf>
    <xf numFmtId="0" fontId="0" fillId="0" borderId="52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/>
    </xf>
    <xf numFmtId="0" fontId="0" fillId="4" borderId="31" xfId="0" applyFill="1" applyBorder="1"/>
    <xf numFmtId="0" fontId="0" fillId="0" borderId="31" xfId="0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0" fillId="0" borderId="31" xfId="0" applyFill="1" applyBorder="1"/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2" fontId="0" fillId="0" borderId="57" xfId="0" applyNumberFormat="1" applyBorder="1"/>
    <xf numFmtId="0" fontId="0" fillId="9" borderId="31" xfId="0" applyFill="1" applyBorder="1"/>
    <xf numFmtId="164" fontId="0" fillId="0" borderId="31" xfId="1" applyNumberFormat="1" applyFont="1" applyBorder="1"/>
    <xf numFmtId="2" fontId="0" fillId="0" borderId="55" xfId="0" applyNumberFormat="1" applyFill="1" applyBorder="1"/>
    <xf numFmtId="0" fontId="0" fillId="7" borderId="31" xfId="0" applyFill="1" applyBorder="1"/>
    <xf numFmtId="0" fontId="0" fillId="0" borderId="39" xfId="0" applyBorder="1" applyAlignment="1">
      <alignment horizontal="center" vertical="center"/>
    </xf>
    <xf numFmtId="0" fontId="2" fillId="0" borderId="56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3" borderId="55" xfId="0" applyFill="1" applyBorder="1"/>
    <xf numFmtId="0" fontId="0" fillId="0" borderId="28" xfId="0" applyBorder="1" applyAlignment="1">
      <alignment horizontal="center"/>
    </xf>
    <xf numFmtId="0" fontId="0" fillId="3" borderId="31" xfId="0" applyFill="1" applyBorder="1" applyAlignment="1">
      <alignment horizontal="center" vertical="center" textRotation="90"/>
    </xf>
    <xf numFmtId="0" fontId="13" fillId="3" borderId="31" xfId="0" applyFon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2" fillId="3" borderId="51" xfId="0" applyFont="1" applyFill="1" applyBorder="1" applyAlignment="1">
      <alignment horizontal="center"/>
    </xf>
    <xf numFmtId="0" fontId="2" fillId="3" borderId="52" xfId="0" applyFont="1" applyFill="1" applyBorder="1" applyAlignment="1">
      <alignment horizontal="center"/>
    </xf>
    <xf numFmtId="0" fontId="0" fillId="2" borderId="31" xfId="0" applyFill="1" applyBorder="1"/>
    <xf numFmtId="0" fontId="0" fillId="10" borderId="31" xfId="0" applyFill="1" applyBorder="1"/>
    <xf numFmtId="0" fontId="4" fillId="3" borderId="31" xfId="0" applyFont="1" applyFill="1" applyBorder="1" applyAlignment="1">
      <alignment horizontal="center"/>
    </xf>
    <xf numFmtId="0" fontId="14" fillId="3" borderId="32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4" fillId="7" borderId="40" xfId="0" applyFont="1" applyFill="1" applyBorder="1" applyAlignment="1">
      <alignment horizontal="center"/>
    </xf>
    <xf numFmtId="0" fontId="13" fillId="8" borderId="32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0" fillId="10" borderId="28" xfId="0" applyFill="1" applyBorder="1"/>
    <xf numFmtId="0" fontId="0" fillId="10" borderId="36" xfId="0" applyFill="1" applyBorder="1"/>
    <xf numFmtId="0" fontId="0" fillId="6" borderId="28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11" fillId="4" borderId="28" xfId="0" applyFont="1" applyFill="1" applyBorder="1" applyAlignment="1">
      <alignment vertical="center"/>
    </xf>
    <xf numFmtId="0" fontId="0" fillId="7" borderId="28" xfId="0" applyFill="1" applyBorder="1" applyAlignment="1">
      <alignment vertical="center"/>
    </xf>
    <xf numFmtId="0" fontId="12" fillId="7" borderId="28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4" fillId="0" borderId="32" xfId="0" applyFont="1" applyBorder="1" applyAlignment="1">
      <alignment horizontal="center" vertical="center"/>
    </xf>
    <xf numFmtId="0" fontId="13" fillId="8" borderId="32" xfId="0" applyFont="1" applyFill="1" applyBorder="1" applyAlignment="1">
      <alignment horizontal="center" vertical="center"/>
    </xf>
    <xf numFmtId="0" fontId="13" fillId="7" borderId="32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8" borderId="32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7" borderId="32" xfId="0" applyFont="1" applyFill="1" applyBorder="1" applyAlignment="1">
      <alignment horizontal="center" vertical="center"/>
    </xf>
    <xf numFmtId="0" fontId="13" fillId="11" borderId="31" xfId="0" applyFont="1" applyFill="1" applyBorder="1" applyAlignment="1">
      <alignment horizontal="center"/>
    </xf>
    <xf numFmtId="0" fontId="13" fillId="12" borderId="31" xfId="0" applyFont="1" applyFill="1" applyBorder="1" applyAlignment="1">
      <alignment horizontal="center"/>
    </xf>
    <xf numFmtId="0" fontId="13" fillId="13" borderId="31" xfId="0" applyFont="1" applyFill="1" applyBorder="1" applyAlignment="1">
      <alignment horizontal="center"/>
    </xf>
    <xf numFmtId="2" fontId="0" fillId="0" borderId="55" xfId="0" applyNumberFormat="1" applyFill="1" applyBorder="1" applyAlignment="1">
      <alignment horizontal="right"/>
    </xf>
    <xf numFmtId="2" fontId="0" fillId="0" borderId="31" xfId="0" applyNumberFormat="1" applyBorder="1" applyAlignment="1">
      <alignment horizontal="right"/>
    </xf>
    <xf numFmtId="0" fontId="4" fillId="12" borderId="31" xfId="0" applyFont="1" applyFill="1" applyBorder="1" applyAlignment="1">
      <alignment horizontal="center"/>
    </xf>
    <xf numFmtId="0" fontId="4" fillId="13" borderId="31" xfId="0" applyFont="1" applyFill="1" applyBorder="1" applyAlignment="1">
      <alignment horizontal="center"/>
    </xf>
    <xf numFmtId="0" fontId="4" fillId="11" borderId="31" xfId="0" applyFont="1" applyFill="1" applyBorder="1" applyAlignment="1">
      <alignment horizontal="center"/>
    </xf>
    <xf numFmtId="0" fontId="0" fillId="0" borderId="0" xfId="0"/>
    <xf numFmtId="0" fontId="0" fillId="0" borderId="3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1" xfId="0" applyBorder="1" applyAlignment="1">
      <alignment horizontal="center" vertical="center" textRotation="90"/>
    </xf>
    <xf numFmtId="0" fontId="9" fillId="3" borderId="31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3" borderId="55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56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0" xfId="0" applyBorder="1" applyAlignment="1">
      <alignment horizontal="center" vertical="center" textRotation="90"/>
    </xf>
    <xf numFmtId="0" fontId="0" fillId="0" borderId="51" xfId="0" applyBorder="1" applyAlignment="1">
      <alignment horizontal="center" vertical="center" textRotation="90"/>
    </xf>
    <xf numFmtId="0" fontId="4" fillId="0" borderId="5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0" fillId="0" borderId="0" xfId="0"/>
    <xf numFmtId="0" fontId="4" fillId="0" borderId="0" xfId="0" applyFont="1"/>
    <xf numFmtId="0" fontId="0" fillId="0" borderId="2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9" xfId="0" applyBorder="1" applyAlignment="1">
      <alignment horizontal="center" vertical="center" textRotation="45"/>
    </xf>
    <xf numFmtId="0" fontId="0" fillId="0" borderId="25" xfId="0" applyBorder="1" applyAlignment="1">
      <alignment horizontal="center" vertical="center" textRotation="45"/>
    </xf>
    <xf numFmtId="0" fontId="4" fillId="14" borderId="31" xfId="0" applyFont="1" applyFill="1" applyBorder="1" applyAlignment="1">
      <alignment horizontal="center"/>
    </xf>
    <xf numFmtId="0" fontId="13" fillId="14" borderId="31" xfId="0" applyFont="1" applyFill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</cellXfs>
  <cellStyles count="2">
    <cellStyle name="Parasts" xfId="0" builtinId="0"/>
    <cellStyle name="Valū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A4" workbookViewId="0">
      <selection activeCell="P7" sqref="P7"/>
    </sheetView>
  </sheetViews>
  <sheetFormatPr defaultRowHeight="15" x14ac:dyDescent="0.25"/>
  <cols>
    <col min="1" max="1" width="5.42578125" customWidth="1"/>
    <col min="2" max="2" width="18.85546875" customWidth="1"/>
    <col min="4" max="4" width="7.42578125" customWidth="1"/>
    <col min="5" max="5" width="6.85546875" customWidth="1"/>
    <col min="7" max="7" width="6.85546875" customWidth="1"/>
    <col min="9" max="10" width="7" customWidth="1"/>
    <col min="12" max="12" width="7.7109375" customWidth="1"/>
  </cols>
  <sheetData>
    <row r="1" spans="1:13" ht="21" x14ac:dyDescent="0.35">
      <c r="B1" s="150" t="s">
        <v>81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3" ht="18.75" x14ac:dyDescent="0.3">
      <c r="C2" s="151" t="s">
        <v>82</v>
      </c>
      <c r="D2" s="151"/>
      <c r="E2" s="151"/>
      <c r="F2" s="151"/>
      <c r="G2" s="151"/>
      <c r="H2" s="151"/>
      <c r="I2" s="151"/>
      <c r="J2" s="151"/>
      <c r="K2" s="1"/>
    </row>
    <row r="3" spans="1:13" ht="15.75" thickBot="1" x14ac:dyDescent="0.3">
      <c r="B3" s="2"/>
      <c r="H3" s="2"/>
      <c r="I3" s="2"/>
      <c r="J3" s="2"/>
      <c r="K3" s="2"/>
      <c r="L3" s="2"/>
    </row>
    <row r="4" spans="1:13" ht="17.25" thickTop="1" thickBot="1" x14ac:dyDescent="0.3">
      <c r="A4" s="152" t="s">
        <v>0</v>
      </c>
      <c r="B4" s="154" t="s">
        <v>1</v>
      </c>
      <c r="C4" s="156" t="s">
        <v>2</v>
      </c>
      <c r="D4" s="158" t="s">
        <v>3</v>
      </c>
      <c r="E4" s="159"/>
      <c r="F4" s="159"/>
      <c r="G4" s="160"/>
      <c r="H4" s="161" t="s">
        <v>4</v>
      </c>
      <c r="I4" s="162"/>
      <c r="J4" s="163" t="s">
        <v>5</v>
      </c>
      <c r="K4" s="164"/>
      <c r="L4" s="160"/>
      <c r="M4" s="149" t="s">
        <v>132</v>
      </c>
    </row>
    <row r="5" spans="1:13" ht="16.5" thickTop="1" thickBot="1" x14ac:dyDescent="0.3">
      <c r="A5" s="153"/>
      <c r="B5" s="155"/>
      <c r="C5" s="157"/>
      <c r="D5" s="3" t="s">
        <v>6</v>
      </c>
      <c r="E5" s="4" t="s">
        <v>7</v>
      </c>
      <c r="F5" s="4" t="s">
        <v>8</v>
      </c>
      <c r="G5" s="5" t="s">
        <v>9</v>
      </c>
      <c r="H5" s="6" t="s">
        <v>6</v>
      </c>
      <c r="I5" s="5" t="s">
        <v>9</v>
      </c>
      <c r="J5" s="7" t="s">
        <v>10</v>
      </c>
      <c r="K5" s="6" t="s">
        <v>8</v>
      </c>
      <c r="L5" s="5" t="s">
        <v>11</v>
      </c>
      <c r="M5" s="149"/>
    </row>
    <row r="6" spans="1:13" ht="19.5" thickTop="1" x14ac:dyDescent="0.25">
      <c r="A6" s="135" t="s">
        <v>12</v>
      </c>
      <c r="B6" s="136"/>
      <c r="C6" s="136"/>
      <c r="D6" s="136"/>
      <c r="E6" s="136"/>
      <c r="F6" s="136"/>
      <c r="G6" s="137"/>
      <c r="H6" s="8"/>
      <c r="I6" s="9"/>
      <c r="J6" s="8"/>
      <c r="K6" s="11"/>
      <c r="L6" s="9"/>
    </row>
    <row r="7" spans="1:13" ht="15.75" x14ac:dyDescent="0.25">
      <c r="A7" s="12">
        <v>1</v>
      </c>
      <c r="B7" s="110" t="s">
        <v>46</v>
      </c>
      <c r="C7" s="14" t="s">
        <v>47</v>
      </c>
      <c r="D7" s="15">
        <v>85.66</v>
      </c>
      <c r="E7" s="74">
        <v>40</v>
      </c>
      <c r="F7" s="17">
        <f t="shared" ref="F7:F17" si="0">SUM(D7:E7)</f>
        <v>125.66</v>
      </c>
      <c r="G7" s="18">
        <v>6</v>
      </c>
      <c r="H7" s="19">
        <v>1204</v>
      </c>
      <c r="I7" s="18">
        <v>5</v>
      </c>
      <c r="J7" s="20">
        <v>24</v>
      </c>
      <c r="K7" s="21">
        <f>SUM(F7+H7-J7)</f>
        <v>1305.6600000000001</v>
      </c>
      <c r="L7" s="38">
        <v>5</v>
      </c>
      <c r="M7" s="112">
        <v>-27</v>
      </c>
    </row>
    <row r="8" spans="1:13" ht="15.75" x14ac:dyDescent="0.25">
      <c r="A8" s="12">
        <v>2</v>
      </c>
      <c r="B8" s="110" t="s">
        <v>56</v>
      </c>
      <c r="C8" s="14" t="s">
        <v>57</v>
      </c>
      <c r="D8" s="22">
        <v>87.19</v>
      </c>
      <c r="E8" s="74">
        <v>5</v>
      </c>
      <c r="F8" s="17">
        <f t="shared" si="0"/>
        <v>92.19</v>
      </c>
      <c r="G8" s="113">
        <v>2</v>
      </c>
      <c r="H8" s="19">
        <v>1359</v>
      </c>
      <c r="I8" s="18">
        <v>9</v>
      </c>
      <c r="J8" s="20">
        <v>9</v>
      </c>
      <c r="K8" s="21">
        <f>SUM(F8+H8+-J8)</f>
        <v>1442.19</v>
      </c>
      <c r="L8" s="38">
        <v>6</v>
      </c>
      <c r="M8" s="112" t="s">
        <v>116</v>
      </c>
    </row>
    <row r="9" spans="1:13" ht="15.75" x14ac:dyDescent="0.25">
      <c r="A9" s="12">
        <v>3</v>
      </c>
      <c r="B9" s="110" t="s">
        <v>69</v>
      </c>
      <c r="C9" s="14" t="s">
        <v>70</v>
      </c>
      <c r="D9" s="22">
        <v>97.25</v>
      </c>
      <c r="E9" s="74">
        <v>5</v>
      </c>
      <c r="F9" s="17">
        <f t="shared" si="0"/>
        <v>102.25</v>
      </c>
      <c r="G9" s="113">
        <v>3</v>
      </c>
      <c r="H9" s="19">
        <v>1340</v>
      </c>
      <c r="I9" s="18">
        <v>7</v>
      </c>
      <c r="J9" s="20"/>
      <c r="K9" s="21">
        <f t="shared" ref="K9:K17" si="1">SUM(F9+H9-J9)</f>
        <v>1442.25</v>
      </c>
      <c r="L9" s="38">
        <v>7</v>
      </c>
      <c r="M9" s="112" t="s">
        <v>119</v>
      </c>
    </row>
    <row r="10" spans="1:13" ht="15.75" x14ac:dyDescent="0.25">
      <c r="A10" s="12">
        <v>4</v>
      </c>
      <c r="B10" s="110" t="s">
        <v>59</v>
      </c>
      <c r="C10" s="14" t="s">
        <v>60</v>
      </c>
      <c r="D10" s="22">
        <v>98.96</v>
      </c>
      <c r="E10" s="74">
        <v>20</v>
      </c>
      <c r="F10" s="17">
        <f t="shared" si="0"/>
        <v>118.96</v>
      </c>
      <c r="G10" s="18">
        <v>5</v>
      </c>
      <c r="H10" s="19">
        <v>1491</v>
      </c>
      <c r="I10" s="18">
        <v>10</v>
      </c>
      <c r="J10" s="20">
        <v>48</v>
      </c>
      <c r="K10" s="21">
        <f t="shared" si="1"/>
        <v>1561.96</v>
      </c>
      <c r="L10" s="38">
        <v>9</v>
      </c>
      <c r="M10" s="112" t="s">
        <v>120</v>
      </c>
    </row>
    <row r="11" spans="1:13" ht="15.75" x14ac:dyDescent="0.25">
      <c r="A11" s="12">
        <v>5</v>
      </c>
      <c r="B11" s="110" t="s">
        <v>63</v>
      </c>
      <c r="C11" s="14" t="s">
        <v>64</v>
      </c>
      <c r="D11" s="22">
        <v>100.9</v>
      </c>
      <c r="E11" s="74">
        <v>60</v>
      </c>
      <c r="F11" s="17">
        <f t="shared" si="0"/>
        <v>160.9</v>
      </c>
      <c r="G11" s="18">
        <v>7</v>
      </c>
      <c r="H11" s="19">
        <v>1010</v>
      </c>
      <c r="I11" s="113">
        <v>2</v>
      </c>
      <c r="J11" s="20"/>
      <c r="K11" s="21">
        <f t="shared" si="1"/>
        <v>1170.9000000000001</v>
      </c>
      <c r="L11" s="38">
        <v>4</v>
      </c>
      <c r="M11" s="112"/>
    </row>
    <row r="12" spans="1:13" ht="18.75" x14ac:dyDescent="0.25">
      <c r="A12" s="12">
        <v>6</v>
      </c>
      <c r="B12" s="110" t="s">
        <v>83</v>
      </c>
      <c r="C12" s="14" t="s">
        <v>84</v>
      </c>
      <c r="D12" s="15">
        <v>100</v>
      </c>
      <c r="E12" s="74">
        <v>5</v>
      </c>
      <c r="F12" s="17">
        <f t="shared" si="0"/>
        <v>105</v>
      </c>
      <c r="G12" s="18">
        <v>4</v>
      </c>
      <c r="H12" s="19">
        <v>1060</v>
      </c>
      <c r="I12" s="18">
        <v>4</v>
      </c>
      <c r="J12" s="20">
        <v>33</v>
      </c>
      <c r="K12" s="21">
        <f t="shared" si="1"/>
        <v>1132</v>
      </c>
      <c r="L12" s="114">
        <v>2</v>
      </c>
      <c r="M12" s="112">
        <v>20</v>
      </c>
    </row>
    <row r="13" spans="1:13" ht="15.75" x14ac:dyDescent="0.25">
      <c r="A13" s="12">
        <v>7</v>
      </c>
      <c r="B13" s="110" t="s">
        <v>67</v>
      </c>
      <c r="C13" s="14" t="s">
        <v>68</v>
      </c>
      <c r="D13" s="22">
        <v>143.5</v>
      </c>
      <c r="E13" s="74">
        <v>20</v>
      </c>
      <c r="F13" s="17">
        <f t="shared" si="0"/>
        <v>163.5</v>
      </c>
      <c r="G13" s="18">
        <v>8</v>
      </c>
      <c r="H13" s="19">
        <v>1354</v>
      </c>
      <c r="I13" s="18">
        <v>8</v>
      </c>
      <c r="J13" s="20">
        <v>63</v>
      </c>
      <c r="K13" s="21">
        <f t="shared" si="1"/>
        <v>1454.5</v>
      </c>
      <c r="L13" s="38">
        <v>8</v>
      </c>
      <c r="M13" s="112"/>
    </row>
    <row r="14" spans="1:13" ht="18.75" x14ac:dyDescent="0.25">
      <c r="A14" s="12">
        <v>8</v>
      </c>
      <c r="B14" s="110" t="s">
        <v>38</v>
      </c>
      <c r="C14" s="14" t="s">
        <v>39</v>
      </c>
      <c r="D14" s="22">
        <v>85.44</v>
      </c>
      <c r="E14" s="74">
        <v>5</v>
      </c>
      <c r="F14" s="17">
        <f t="shared" si="0"/>
        <v>90.44</v>
      </c>
      <c r="G14" s="113">
        <v>1</v>
      </c>
      <c r="H14" s="19">
        <v>1022</v>
      </c>
      <c r="I14" s="113">
        <v>3</v>
      </c>
      <c r="J14" s="20"/>
      <c r="K14" s="21">
        <f t="shared" si="1"/>
        <v>1112.44</v>
      </c>
      <c r="L14" s="115">
        <v>1</v>
      </c>
      <c r="M14" s="112"/>
    </row>
    <row r="15" spans="1:13" ht="15.75" x14ac:dyDescent="0.25">
      <c r="A15" s="12">
        <v>9</v>
      </c>
      <c r="B15" s="110" t="s">
        <v>73</v>
      </c>
      <c r="C15" s="14" t="s">
        <v>74</v>
      </c>
      <c r="D15" s="22">
        <v>129.16</v>
      </c>
      <c r="E15" s="74">
        <v>35</v>
      </c>
      <c r="F15" s="17">
        <f t="shared" si="0"/>
        <v>164.16</v>
      </c>
      <c r="G15" s="18">
        <v>9</v>
      </c>
      <c r="H15" s="19">
        <v>1494</v>
      </c>
      <c r="I15" s="18">
        <v>11</v>
      </c>
      <c r="J15" s="20"/>
      <c r="K15" s="21">
        <f t="shared" si="1"/>
        <v>1658.16</v>
      </c>
      <c r="L15" s="38">
        <v>10</v>
      </c>
      <c r="M15" s="112" t="s">
        <v>121</v>
      </c>
    </row>
    <row r="16" spans="1:13" ht="15.75" x14ac:dyDescent="0.25">
      <c r="A16" s="12">
        <v>10</v>
      </c>
      <c r="B16" s="111" t="s">
        <v>85</v>
      </c>
      <c r="C16" s="14" t="s">
        <v>42</v>
      </c>
      <c r="D16" s="15">
        <v>125.44</v>
      </c>
      <c r="E16" s="74">
        <v>35</v>
      </c>
      <c r="F16" s="17" t="s">
        <v>114</v>
      </c>
      <c r="G16" s="18">
        <v>11</v>
      </c>
      <c r="H16" s="19">
        <v>1261</v>
      </c>
      <c r="I16" s="18">
        <v>6</v>
      </c>
      <c r="J16" s="20"/>
      <c r="K16" s="21" t="s">
        <v>113</v>
      </c>
      <c r="L16" s="38">
        <v>11</v>
      </c>
      <c r="M16" s="112" t="s">
        <v>122</v>
      </c>
    </row>
    <row r="17" spans="1:13" ht="18.75" x14ac:dyDescent="0.25">
      <c r="A17" s="12">
        <v>11</v>
      </c>
      <c r="B17" s="110" t="s">
        <v>71</v>
      </c>
      <c r="C17" s="14" t="s">
        <v>72</v>
      </c>
      <c r="D17" s="15">
        <v>148.80000000000001</v>
      </c>
      <c r="E17" s="74">
        <v>45</v>
      </c>
      <c r="F17" s="17">
        <f t="shared" si="0"/>
        <v>193.8</v>
      </c>
      <c r="G17" s="18">
        <v>10</v>
      </c>
      <c r="H17" s="19">
        <v>940</v>
      </c>
      <c r="I17" s="113">
        <v>1</v>
      </c>
      <c r="J17" s="20"/>
      <c r="K17" s="21">
        <f t="shared" si="1"/>
        <v>1133.8</v>
      </c>
      <c r="L17" s="116">
        <v>3</v>
      </c>
      <c r="M17" s="112"/>
    </row>
    <row r="18" spans="1:13" ht="18.75" x14ac:dyDescent="0.25">
      <c r="A18" s="12"/>
      <c r="B18" s="13"/>
      <c r="C18" s="14"/>
      <c r="D18" s="22"/>
      <c r="E18" s="16"/>
      <c r="F18" s="16"/>
      <c r="G18" s="25"/>
      <c r="H18" s="26"/>
      <c r="I18" s="25"/>
      <c r="J18" s="26"/>
      <c r="K18" s="27"/>
      <c r="L18" s="24"/>
      <c r="M18" s="112"/>
    </row>
    <row r="19" spans="1:13" ht="18.75" x14ac:dyDescent="0.25">
      <c r="A19" s="138" t="s">
        <v>13</v>
      </c>
      <c r="B19" s="139"/>
      <c r="C19" s="139"/>
      <c r="D19" s="139"/>
      <c r="E19" s="139"/>
      <c r="F19" s="139"/>
      <c r="G19" s="140"/>
      <c r="H19" s="26"/>
      <c r="I19" s="28"/>
      <c r="J19" s="26"/>
      <c r="K19" s="27"/>
      <c r="L19" s="24"/>
      <c r="M19" s="112"/>
    </row>
    <row r="20" spans="1:13" ht="15.75" x14ac:dyDescent="0.25">
      <c r="A20" s="12" t="s">
        <v>14</v>
      </c>
      <c r="B20" s="108" t="s">
        <v>66</v>
      </c>
      <c r="C20" s="14" t="s">
        <v>41</v>
      </c>
      <c r="D20" s="22">
        <v>88.56</v>
      </c>
      <c r="E20" s="74">
        <v>5</v>
      </c>
      <c r="F20" s="17">
        <f t="shared" ref="F20:F28" si="2">SUM(D20:E20)</f>
        <v>93.56</v>
      </c>
      <c r="G20" s="23">
        <v>6</v>
      </c>
      <c r="H20" s="19">
        <v>1070</v>
      </c>
      <c r="I20" s="23">
        <v>8</v>
      </c>
      <c r="J20" s="20">
        <v>15</v>
      </c>
      <c r="K20" s="21">
        <f t="shared" ref="K20:K28" si="3">SUM(F20+H20-J20)</f>
        <v>1148.56</v>
      </c>
      <c r="L20" s="32">
        <v>9</v>
      </c>
      <c r="M20" s="112"/>
    </row>
    <row r="21" spans="1:13" ht="18.75" x14ac:dyDescent="0.25">
      <c r="A21" s="12" t="s">
        <v>15</v>
      </c>
      <c r="B21" s="108" t="s">
        <v>48</v>
      </c>
      <c r="C21" s="14" t="s">
        <v>49</v>
      </c>
      <c r="D21" s="15">
        <v>64.150000000000006</v>
      </c>
      <c r="E21" s="74">
        <v>5</v>
      </c>
      <c r="F21" s="17">
        <f t="shared" si="2"/>
        <v>69.150000000000006</v>
      </c>
      <c r="G21" s="117">
        <v>3</v>
      </c>
      <c r="H21" s="19">
        <v>874</v>
      </c>
      <c r="I21" s="23">
        <v>4</v>
      </c>
      <c r="J21" s="20">
        <v>39</v>
      </c>
      <c r="K21" s="21">
        <f t="shared" si="3"/>
        <v>904.15</v>
      </c>
      <c r="L21" s="118">
        <v>2</v>
      </c>
      <c r="M21" s="112">
        <v>-16</v>
      </c>
    </row>
    <row r="22" spans="1:13" ht="15.75" x14ac:dyDescent="0.25">
      <c r="A22" s="12" t="s">
        <v>16</v>
      </c>
      <c r="B22" s="108" t="s">
        <v>50</v>
      </c>
      <c r="C22" s="29" t="s">
        <v>51</v>
      </c>
      <c r="D22" s="30">
        <v>64.099999999999994</v>
      </c>
      <c r="E22" s="93">
        <v>5</v>
      </c>
      <c r="F22" s="17">
        <f t="shared" si="2"/>
        <v>69.099999999999994</v>
      </c>
      <c r="G22" s="100">
        <v>2</v>
      </c>
      <c r="H22" s="33">
        <v>980</v>
      </c>
      <c r="I22" s="32">
        <v>7</v>
      </c>
      <c r="J22" s="34">
        <v>30</v>
      </c>
      <c r="K22" s="21">
        <f t="shared" si="3"/>
        <v>1019.0999999999999</v>
      </c>
      <c r="L22" s="32">
        <v>5</v>
      </c>
      <c r="M22" s="112">
        <v>-14</v>
      </c>
    </row>
    <row r="23" spans="1:13" ht="18.75" x14ac:dyDescent="0.25">
      <c r="A23" s="12" t="s">
        <v>17</v>
      </c>
      <c r="B23" s="108" t="s">
        <v>87</v>
      </c>
      <c r="C23" s="29" t="s">
        <v>47</v>
      </c>
      <c r="D23" s="35">
        <v>80.31</v>
      </c>
      <c r="E23" s="93">
        <v>35</v>
      </c>
      <c r="F23" s="17">
        <f t="shared" si="2"/>
        <v>115.31</v>
      </c>
      <c r="G23" s="32">
        <v>8</v>
      </c>
      <c r="H23" s="33">
        <v>860</v>
      </c>
      <c r="I23" s="100">
        <v>3</v>
      </c>
      <c r="J23" s="34"/>
      <c r="K23" s="21">
        <f t="shared" si="3"/>
        <v>975.31</v>
      </c>
      <c r="L23" s="119">
        <v>3</v>
      </c>
      <c r="M23" s="112"/>
    </row>
    <row r="24" spans="1:13" ht="15.75" x14ac:dyDescent="0.25">
      <c r="A24" s="12" t="s">
        <v>18</v>
      </c>
      <c r="B24" s="108" t="s">
        <v>76</v>
      </c>
      <c r="C24" s="29" t="s">
        <v>77</v>
      </c>
      <c r="D24" s="35">
        <v>78.03</v>
      </c>
      <c r="E24" s="93">
        <v>20</v>
      </c>
      <c r="F24" s="17">
        <f t="shared" si="2"/>
        <v>98.03</v>
      </c>
      <c r="G24" s="32">
        <v>7</v>
      </c>
      <c r="H24" s="33">
        <v>941</v>
      </c>
      <c r="I24" s="32">
        <v>6</v>
      </c>
      <c r="J24" s="34"/>
      <c r="K24" s="21">
        <f t="shared" si="3"/>
        <v>1039.03</v>
      </c>
      <c r="L24" s="32">
        <v>6</v>
      </c>
      <c r="M24" s="112"/>
    </row>
    <row r="25" spans="1:13" ht="15.75" x14ac:dyDescent="0.25">
      <c r="A25" s="12" t="s">
        <v>19</v>
      </c>
      <c r="B25" s="108" t="s">
        <v>61</v>
      </c>
      <c r="C25" s="29" t="s">
        <v>62</v>
      </c>
      <c r="D25" s="35">
        <v>69.959999999999994</v>
      </c>
      <c r="E25" s="93"/>
      <c r="F25" s="17">
        <f t="shared" si="2"/>
        <v>69.959999999999994</v>
      </c>
      <c r="G25" s="32">
        <v>4</v>
      </c>
      <c r="H25" s="33">
        <v>939</v>
      </c>
      <c r="I25" s="32">
        <v>5</v>
      </c>
      <c r="J25" s="34">
        <v>30</v>
      </c>
      <c r="K25" s="21">
        <f t="shared" si="3"/>
        <v>978.96</v>
      </c>
      <c r="L25" s="32">
        <v>4</v>
      </c>
      <c r="M25" s="112"/>
    </row>
    <row r="26" spans="1:13" ht="15.75" x14ac:dyDescent="0.25">
      <c r="A26" s="12" t="s">
        <v>20</v>
      </c>
      <c r="B26" s="108" t="s">
        <v>54</v>
      </c>
      <c r="C26" s="29" t="s">
        <v>55</v>
      </c>
      <c r="D26" s="30">
        <v>81.78</v>
      </c>
      <c r="E26" s="93">
        <v>5</v>
      </c>
      <c r="F26" s="17">
        <f t="shared" si="2"/>
        <v>86.78</v>
      </c>
      <c r="G26" s="32">
        <v>5</v>
      </c>
      <c r="H26" s="33">
        <v>1085</v>
      </c>
      <c r="I26" s="32">
        <v>9</v>
      </c>
      <c r="J26" s="34">
        <v>24</v>
      </c>
      <c r="K26" s="21">
        <f t="shared" si="3"/>
        <v>1147.78</v>
      </c>
      <c r="L26" s="32">
        <v>8</v>
      </c>
      <c r="M26" s="112" t="s">
        <v>123</v>
      </c>
    </row>
    <row r="27" spans="1:13" ht="18.75" x14ac:dyDescent="0.25">
      <c r="A27" s="12" t="s">
        <v>21</v>
      </c>
      <c r="B27" s="109" t="s">
        <v>88</v>
      </c>
      <c r="C27" s="29" t="s">
        <v>89</v>
      </c>
      <c r="D27" s="35">
        <v>59.75</v>
      </c>
      <c r="E27" s="93">
        <v>5</v>
      </c>
      <c r="F27" s="17">
        <f t="shared" si="2"/>
        <v>64.75</v>
      </c>
      <c r="G27" s="100">
        <v>1</v>
      </c>
      <c r="H27" s="33">
        <v>823</v>
      </c>
      <c r="I27" s="99">
        <v>1</v>
      </c>
      <c r="J27" s="34"/>
      <c r="K27" s="21">
        <f t="shared" si="3"/>
        <v>887.75</v>
      </c>
      <c r="L27" s="120">
        <v>1</v>
      </c>
      <c r="M27" s="112" t="s">
        <v>124</v>
      </c>
    </row>
    <row r="28" spans="1:13" ht="15.75" x14ac:dyDescent="0.25">
      <c r="A28" s="12" t="s">
        <v>86</v>
      </c>
      <c r="B28" s="109" t="s">
        <v>43</v>
      </c>
      <c r="C28" s="29" t="s">
        <v>44</v>
      </c>
      <c r="D28" s="30">
        <v>175.85</v>
      </c>
      <c r="E28" s="93">
        <v>30</v>
      </c>
      <c r="F28" s="17">
        <f t="shared" si="2"/>
        <v>205.85</v>
      </c>
      <c r="G28" s="32">
        <v>9</v>
      </c>
      <c r="H28" s="33">
        <v>845</v>
      </c>
      <c r="I28" s="99">
        <v>2</v>
      </c>
      <c r="J28" s="34"/>
      <c r="K28" s="21">
        <f t="shared" si="3"/>
        <v>1050.8499999999999</v>
      </c>
      <c r="L28" s="32">
        <v>7</v>
      </c>
      <c r="M28" s="112"/>
    </row>
    <row r="29" spans="1:13" ht="18.75" x14ac:dyDescent="0.25">
      <c r="A29" s="12"/>
      <c r="B29" s="37"/>
      <c r="C29" s="29"/>
      <c r="D29" s="30"/>
      <c r="E29" s="31"/>
      <c r="F29" s="17"/>
      <c r="G29" s="32"/>
      <c r="H29" s="33"/>
      <c r="I29" s="38"/>
      <c r="J29" s="34"/>
      <c r="K29" s="21"/>
      <c r="L29" s="36"/>
    </row>
    <row r="30" spans="1:13" ht="18.75" x14ac:dyDescent="0.25">
      <c r="A30" s="12"/>
      <c r="B30" s="37"/>
      <c r="C30" s="29"/>
      <c r="D30" s="30"/>
      <c r="E30" s="31"/>
      <c r="F30" s="17"/>
      <c r="G30" s="32"/>
      <c r="H30" s="33"/>
      <c r="I30" s="38"/>
      <c r="J30" s="34"/>
      <c r="K30" s="21"/>
      <c r="L30" s="36"/>
    </row>
    <row r="31" spans="1:13" ht="18.75" x14ac:dyDescent="0.25">
      <c r="A31" s="141" t="s">
        <v>22</v>
      </c>
      <c r="B31" s="142"/>
      <c r="C31" s="142"/>
      <c r="D31" s="142"/>
      <c r="E31" s="142"/>
      <c r="F31" s="142"/>
      <c r="G31" s="143"/>
      <c r="H31" s="40"/>
      <c r="I31" s="39"/>
      <c r="J31" s="40"/>
      <c r="K31" s="41"/>
      <c r="L31" s="36"/>
    </row>
    <row r="32" spans="1:13" ht="15.75" x14ac:dyDescent="0.25">
      <c r="A32" s="12" t="s">
        <v>14</v>
      </c>
      <c r="B32" s="107" t="s">
        <v>52</v>
      </c>
      <c r="C32" s="42" t="s">
        <v>53</v>
      </c>
      <c r="D32" s="30">
        <v>162.12</v>
      </c>
      <c r="E32" s="93">
        <v>35</v>
      </c>
      <c r="F32" s="43">
        <f t="shared" ref="F32:F42" si="4">SUM(D32:E32)</f>
        <v>197.12</v>
      </c>
      <c r="G32" s="38">
        <v>8</v>
      </c>
      <c r="H32" s="33">
        <v>1159</v>
      </c>
      <c r="I32" s="38">
        <v>5</v>
      </c>
      <c r="J32" s="40"/>
      <c r="K32" s="44">
        <f>SUM(F32+H32-J32)</f>
        <v>1356.12</v>
      </c>
      <c r="L32" s="38">
        <v>7</v>
      </c>
      <c r="M32" s="112">
        <v>10</v>
      </c>
    </row>
    <row r="33" spans="1:14" ht="18.75" x14ac:dyDescent="0.25">
      <c r="A33" s="12" t="s">
        <v>15</v>
      </c>
      <c r="B33" s="107" t="s">
        <v>92</v>
      </c>
      <c r="C33" s="42" t="s">
        <v>93</v>
      </c>
      <c r="D33" s="35">
        <v>146.06</v>
      </c>
      <c r="E33" s="93"/>
      <c r="F33" s="43">
        <f t="shared" si="4"/>
        <v>146.06</v>
      </c>
      <c r="G33" s="38">
        <v>5</v>
      </c>
      <c r="H33" s="33">
        <v>1070</v>
      </c>
      <c r="I33" s="99">
        <v>3</v>
      </c>
      <c r="J33" s="34">
        <v>12</v>
      </c>
      <c r="K33" s="44">
        <f>SUM(F33+H33-J33)</f>
        <v>1204.06</v>
      </c>
      <c r="L33" s="114">
        <v>2</v>
      </c>
      <c r="M33" s="112"/>
    </row>
    <row r="34" spans="1:14" ht="15.75" x14ac:dyDescent="0.25">
      <c r="A34" s="12" t="s">
        <v>16</v>
      </c>
      <c r="B34" s="107" t="s">
        <v>94</v>
      </c>
      <c r="C34" s="42" t="s">
        <v>40</v>
      </c>
      <c r="D34" s="35">
        <v>77.459999999999994</v>
      </c>
      <c r="E34" s="93">
        <v>15</v>
      </c>
      <c r="F34" s="43">
        <f t="shared" si="4"/>
        <v>92.46</v>
      </c>
      <c r="G34" s="99">
        <v>1</v>
      </c>
      <c r="H34" s="33">
        <v>1210</v>
      </c>
      <c r="I34" s="38">
        <v>6</v>
      </c>
      <c r="J34" s="34">
        <v>12</v>
      </c>
      <c r="K34" s="44">
        <f t="shared" ref="K34:K42" si="5">SUM(F34+H34-J34)</f>
        <v>1290.46</v>
      </c>
      <c r="L34" s="38">
        <v>5</v>
      </c>
      <c r="M34" s="112" t="s">
        <v>125</v>
      </c>
    </row>
    <row r="35" spans="1:14" ht="15.75" x14ac:dyDescent="0.25">
      <c r="A35" s="12" t="s">
        <v>17</v>
      </c>
      <c r="B35" s="107" t="s">
        <v>95</v>
      </c>
      <c r="C35" s="42" t="s">
        <v>96</v>
      </c>
      <c r="D35" s="35">
        <v>188.13</v>
      </c>
      <c r="E35" s="93"/>
      <c r="F35" s="43" t="s">
        <v>131</v>
      </c>
      <c r="G35" s="38">
        <v>11</v>
      </c>
      <c r="H35" s="33">
        <v>1292</v>
      </c>
      <c r="I35" s="38">
        <v>9</v>
      </c>
      <c r="J35" s="34"/>
      <c r="K35" s="44" t="s">
        <v>130</v>
      </c>
      <c r="L35" s="38">
        <v>11</v>
      </c>
      <c r="M35" s="112" t="s">
        <v>126</v>
      </c>
    </row>
    <row r="36" spans="1:14" ht="15.75" x14ac:dyDescent="0.25">
      <c r="A36" s="12">
        <v>5</v>
      </c>
      <c r="B36" s="107" t="s">
        <v>97</v>
      </c>
      <c r="C36" s="42" t="s">
        <v>98</v>
      </c>
      <c r="D36" s="35">
        <v>103.47</v>
      </c>
      <c r="E36" s="93"/>
      <c r="F36" s="43">
        <f t="shared" si="4"/>
        <v>103.47</v>
      </c>
      <c r="G36" s="99">
        <v>3</v>
      </c>
      <c r="H36" s="33">
        <v>1245</v>
      </c>
      <c r="I36" s="38">
        <v>7</v>
      </c>
      <c r="J36" s="34"/>
      <c r="K36" s="44">
        <f t="shared" si="5"/>
        <v>1348.47</v>
      </c>
      <c r="L36" s="38">
        <v>6</v>
      </c>
      <c r="M36" s="147" t="s">
        <v>127</v>
      </c>
      <c r="N36" s="148"/>
    </row>
    <row r="37" spans="1:14" ht="18.75" x14ac:dyDescent="0.25">
      <c r="A37" s="12" t="s">
        <v>19</v>
      </c>
      <c r="B37" s="107" t="s">
        <v>99</v>
      </c>
      <c r="C37" s="42" t="s">
        <v>100</v>
      </c>
      <c r="D37" s="35">
        <v>241.81</v>
      </c>
      <c r="E37" s="93"/>
      <c r="F37" s="43">
        <f t="shared" si="4"/>
        <v>241.81</v>
      </c>
      <c r="G37" s="38">
        <v>9</v>
      </c>
      <c r="H37" s="33">
        <v>770</v>
      </c>
      <c r="I37" s="99">
        <v>1</v>
      </c>
      <c r="J37" s="34"/>
      <c r="K37" s="44">
        <f t="shared" si="5"/>
        <v>1011.81</v>
      </c>
      <c r="L37" s="115">
        <v>1</v>
      </c>
      <c r="M37" s="112"/>
    </row>
    <row r="38" spans="1:14" ht="15.75" x14ac:dyDescent="0.25">
      <c r="A38" s="12" t="s">
        <v>20</v>
      </c>
      <c r="B38" s="107" t="s">
        <v>101</v>
      </c>
      <c r="C38" s="42" t="s">
        <v>102</v>
      </c>
      <c r="D38" s="35">
        <v>184.54</v>
      </c>
      <c r="E38" s="93">
        <v>5</v>
      </c>
      <c r="F38" s="43">
        <f t="shared" si="4"/>
        <v>189.54</v>
      </c>
      <c r="G38" s="38">
        <v>7</v>
      </c>
      <c r="H38" s="33">
        <v>1423</v>
      </c>
      <c r="I38" s="38">
        <v>11</v>
      </c>
      <c r="J38" s="34"/>
      <c r="K38" s="44">
        <f t="shared" si="5"/>
        <v>1612.54</v>
      </c>
      <c r="L38" s="38">
        <v>10</v>
      </c>
      <c r="M38" s="112" t="s">
        <v>128</v>
      </c>
    </row>
    <row r="39" spans="1:14" ht="15.75" x14ac:dyDescent="0.25">
      <c r="A39" s="12" t="s">
        <v>21</v>
      </c>
      <c r="B39" s="107" t="s">
        <v>103</v>
      </c>
      <c r="C39" s="42" t="s">
        <v>104</v>
      </c>
      <c r="D39" s="35">
        <v>229.75</v>
      </c>
      <c r="E39" s="93">
        <v>15</v>
      </c>
      <c r="F39" s="43">
        <f t="shared" si="4"/>
        <v>244.75</v>
      </c>
      <c r="G39" s="38">
        <v>10</v>
      </c>
      <c r="H39" s="33">
        <v>996</v>
      </c>
      <c r="I39" s="99">
        <v>2</v>
      </c>
      <c r="J39" s="34"/>
      <c r="K39" s="44">
        <f t="shared" si="5"/>
        <v>1240.75</v>
      </c>
      <c r="L39" s="38">
        <v>4</v>
      </c>
      <c r="M39" s="112">
        <v>30</v>
      </c>
    </row>
    <row r="40" spans="1:14" ht="15.75" x14ac:dyDescent="0.25">
      <c r="A40" s="12" t="s">
        <v>86</v>
      </c>
      <c r="B40" s="107" t="s">
        <v>105</v>
      </c>
      <c r="C40" s="42" t="s">
        <v>106</v>
      </c>
      <c r="D40" s="35">
        <v>101.69</v>
      </c>
      <c r="E40" s="93"/>
      <c r="F40" s="43">
        <f t="shared" si="4"/>
        <v>101.69</v>
      </c>
      <c r="G40" s="99">
        <v>2</v>
      </c>
      <c r="H40" s="33">
        <v>1278</v>
      </c>
      <c r="I40" s="38">
        <v>8</v>
      </c>
      <c r="J40" s="34">
        <v>15</v>
      </c>
      <c r="K40" s="44">
        <f t="shared" si="5"/>
        <v>1364.69</v>
      </c>
      <c r="L40" s="38">
        <v>8</v>
      </c>
      <c r="M40" s="112" t="s">
        <v>129</v>
      </c>
    </row>
    <row r="41" spans="1:14" ht="18.75" x14ac:dyDescent="0.3">
      <c r="A41" s="12" t="s">
        <v>90</v>
      </c>
      <c r="B41" s="107" t="s">
        <v>58</v>
      </c>
      <c r="C41" s="45" t="s">
        <v>107</v>
      </c>
      <c r="D41" s="22">
        <v>114.78</v>
      </c>
      <c r="E41" s="74">
        <v>5</v>
      </c>
      <c r="F41" s="43">
        <f t="shared" si="4"/>
        <v>119.78</v>
      </c>
      <c r="G41" s="46">
        <v>4</v>
      </c>
      <c r="H41" s="19">
        <v>1126</v>
      </c>
      <c r="I41" s="46">
        <v>4</v>
      </c>
      <c r="J41" s="20">
        <v>15</v>
      </c>
      <c r="K41" s="44">
        <f t="shared" si="5"/>
        <v>1230.78</v>
      </c>
      <c r="L41" s="104">
        <v>3</v>
      </c>
      <c r="M41" s="112" t="s">
        <v>117</v>
      </c>
    </row>
    <row r="42" spans="1:14" ht="15.75" x14ac:dyDescent="0.25">
      <c r="A42" s="12" t="s">
        <v>91</v>
      </c>
      <c r="B42" s="107" t="s">
        <v>108</v>
      </c>
      <c r="C42" s="45" t="s">
        <v>109</v>
      </c>
      <c r="D42" s="22">
        <v>119.82</v>
      </c>
      <c r="E42" s="74">
        <v>30</v>
      </c>
      <c r="F42" s="43">
        <f t="shared" si="4"/>
        <v>149.82</v>
      </c>
      <c r="G42" s="46">
        <v>6</v>
      </c>
      <c r="H42" s="19">
        <v>1403</v>
      </c>
      <c r="I42" s="46">
        <v>10</v>
      </c>
      <c r="J42" s="20"/>
      <c r="K42" s="44">
        <f t="shared" si="5"/>
        <v>1552.82</v>
      </c>
      <c r="L42" s="46">
        <v>9</v>
      </c>
      <c r="M42" s="112" t="s">
        <v>118</v>
      </c>
    </row>
    <row r="43" spans="1:14" ht="18.75" x14ac:dyDescent="0.3">
      <c r="A43" s="12"/>
      <c r="B43" s="13"/>
      <c r="C43" s="47"/>
      <c r="D43" s="22"/>
      <c r="E43" s="16"/>
      <c r="F43" s="16"/>
      <c r="G43" s="48"/>
      <c r="H43" s="26"/>
      <c r="I43" s="48"/>
      <c r="J43" s="26"/>
      <c r="K43" s="27"/>
      <c r="L43" s="49"/>
    </row>
    <row r="44" spans="1:14" ht="18.75" x14ac:dyDescent="0.3">
      <c r="A44" s="144" t="s">
        <v>23</v>
      </c>
      <c r="B44" s="145"/>
      <c r="C44" s="145"/>
      <c r="D44" s="145"/>
      <c r="E44" s="145"/>
      <c r="F44" s="145"/>
      <c r="G44" s="146"/>
      <c r="H44" s="26"/>
      <c r="I44" s="48"/>
      <c r="J44" s="26"/>
      <c r="K44" s="27"/>
      <c r="L44" s="49"/>
    </row>
    <row r="45" spans="1:14" ht="18.75" x14ac:dyDescent="0.3">
      <c r="A45" s="12" t="s">
        <v>14</v>
      </c>
      <c r="B45" s="105" t="s">
        <v>110</v>
      </c>
      <c r="C45" s="45" t="s">
        <v>93</v>
      </c>
      <c r="D45" s="22">
        <v>144.28</v>
      </c>
      <c r="E45" s="74">
        <v>5</v>
      </c>
      <c r="F45" s="17">
        <f>SUM(D45:E45)</f>
        <v>149.28</v>
      </c>
      <c r="G45" s="50">
        <v>2</v>
      </c>
      <c r="H45" s="19">
        <v>1462</v>
      </c>
      <c r="I45" s="50">
        <v>3</v>
      </c>
      <c r="J45" s="26"/>
      <c r="K45" s="21">
        <f>SUM(F45+H45)</f>
        <v>1611.28</v>
      </c>
      <c r="L45" s="103">
        <v>2</v>
      </c>
      <c r="M45" s="112">
        <v>20</v>
      </c>
    </row>
    <row r="46" spans="1:14" ht="18.75" x14ac:dyDescent="0.3">
      <c r="A46" s="12" t="s">
        <v>15</v>
      </c>
      <c r="B46" s="105" t="s">
        <v>111</v>
      </c>
      <c r="C46" s="45" t="s">
        <v>112</v>
      </c>
      <c r="D46" s="22">
        <v>360.53</v>
      </c>
      <c r="E46" s="74">
        <v>10</v>
      </c>
      <c r="F46" s="17">
        <f>SUM(D46:E46)</f>
        <v>370.53</v>
      </c>
      <c r="G46" s="50">
        <v>3</v>
      </c>
      <c r="H46" s="19">
        <v>1424</v>
      </c>
      <c r="I46" s="50">
        <v>2</v>
      </c>
      <c r="J46" s="26"/>
      <c r="K46" s="21">
        <f t="shared" ref="K46:K47" si="6">SUM(F46+H46)</f>
        <v>1794.53</v>
      </c>
      <c r="L46" s="104">
        <v>3</v>
      </c>
      <c r="M46" s="112" t="s">
        <v>115</v>
      </c>
    </row>
    <row r="47" spans="1:14" ht="18.75" x14ac:dyDescent="0.3">
      <c r="A47" s="12" t="s">
        <v>16</v>
      </c>
      <c r="B47" s="106" t="s">
        <v>78</v>
      </c>
      <c r="C47" s="51" t="s">
        <v>42</v>
      </c>
      <c r="D47" s="52">
        <v>118.47</v>
      </c>
      <c r="E47" s="101"/>
      <c r="F47" s="17">
        <f>SUM(D47:E47)</f>
        <v>118.47</v>
      </c>
      <c r="G47" s="53"/>
      <c r="H47" s="54">
        <v>1368</v>
      </c>
      <c r="I47" s="53">
        <v>3</v>
      </c>
      <c r="J47" s="55"/>
      <c r="K47" s="21">
        <f t="shared" si="6"/>
        <v>1486.47</v>
      </c>
      <c r="L47" s="102">
        <v>1</v>
      </c>
      <c r="M47" s="112"/>
    </row>
    <row r="48" spans="1:14" ht="15.75" thickBot="1" x14ac:dyDescent="0.3">
      <c r="A48" s="56"/>
      <c r="B48" s="57"/>
      <c r="C48" s="58"/>
      <c r="D48" s="59"/>
      <c r="E48" s="60"/>
      <c r="F48" s="60"/>
      <c r="G48" s="61"/>
      <c r="H48" s="62"/>
      <c r="I48" s="61"/>
      <c r="J48" s="62"/>
      <c r="K48" s="57"/>
      <c r="L48" s="61"/>
    </row>
    <row r="49" ht="15.75" thickTop="1" x14ac:dyDescent="0.25"/>
  </sheetData>
  <mergeCells count="14">
    <mergeCell ref="M4:M5"/>
    <mergeCell ref="B1:L1"/>
    <mergeCell ref="C2:J2"/>
    <mergeCell ref="A4:A5"/>
    <mergeCell ref="B4:B5"/>
    <mergeCell ref="C4:C5"/>
    <mergeCell ref="D4:G4"/>
    <mergeCell ref="H4:I4"/>
    <mergeCell ref="J4:L4"/>
    <mergeCell ref="A6:G6"/>
    <mergeCell ref="A19:G19"/>
    <mergeCell ref="A31:G31"/>
    <mergeCell ref="A44:G44"/>
    <mergeCell ref="M36:N3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opLeftCell="A19" workbookViewId="0">
      <selection activeCell="T34" sqref="T34"/>
    </sheetView>
  </sheetViews>
  <sheetFormatPr defaultRowHeight="15" x14ac:dyDescent="0.25"/>
  <cols>
    <col min="1" max="1" width="4.85546875" customWidth="1"/>
    <col min="2" max="2" width="20" customWidth="1"/>
    <col min="4" max="4" width="7.42578125" customWidth="1"/>
    <col min="5" max="5" width="5.42578125" customWidth="1"/>
    <col min="6" max="6" width="7.7109375" customWidth="1"/>
    <col min="7" max="7" width="4.140625" customWidth="1"/>
    <col min="8" max="8" width="8.140625" customWidth="1"/>
    <col min="9" max="9" width="5.5703125" customWidth="1"/>
    <col min="10" max="10" width="7.7109375" customWidth="1"/>
    <col min="11" max="11" width="3.85546875" customWidth="1"/>
    <col min="12" max="12" width="7.28515625" customWidth="1"/>
    <col min="13" max="13" width="6" customWidth="1"/>
    <col min="15" max="16" width="4" customWidth="1"/>
    <col min="17" max="17" width="8.42578125" customWidth="1"/>
    <col min="18" max="18" width="5.85546875" customWidth="1"/>
  </cols>
  <sheetData>
    <row r="1" spans="1:18" ht="18.75" x14ac:dyDescent="0.3">
      <c r="B1" s="151" t="s">
        <v>24</v>
      </c>
      <c r="C1" s="151"/>
      <c r="D1" s="151"/>
      <c r="E1" s="151"/>
      <c r="F1" s="151"/>
      <c r="G1" s="151"/>
      <c r="H1" s="151"/>
      <c r="I1" s="151"/>
      <c r="J1" s="151"/>
      <c r="K1" s="151"/>
    </row>
    <row r="3" spans="1:18" ht="18.75" x14ac:dyDescent="0.3">
      <c r="A3" s="181" t="s">
        <v>79</v>
      </c>
      <c r="B3" s="181"/>
      <c r="C3" s="181"/>
      <c r="D3" s="181"/>
      <c r="E3" s="181"/>
      <c r="F3" s="181"/>
      <c r="G3" s="181"/>
      <c r="L3" s="182" t="s">
        <v>80</v>
      </c>
      <c r="M3" s="181"/>
      <c r="N3" s="181"/>
      <c r="O3" s="181"/>
      <c r="P3" s="181"/>
      <c r="Q3" s="181"/>
      <c r="R3" s="181"/>
    </row>
    <row r="4" spans="1:18" ht="15.75" thickBot="1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8" ht="15.75" thickTop="1" x14ac:dyDescent="0.25">
      <c r="A5" s="183" t="s">
        <v>25</v>
      </c>
      <c r="B5" s="185" t="s">
        <v>26</v>
      </c>
      <c r="C5" s="187" t="s">
        <v>27</v>
      </c>
      <c r="D5" s="169" t="s">
        <v>28</v>
      </c>
      <c r="E5" s="169"/>
      <c r="F5" s="169"/>
      <c r="G5" s="170" t="s">
        <v>11</v>
      </c>
      <c r="H5" s="168" t="s">
        <v>29</v>
      </c>
      <c r="I5" s="169"/>
      <c r="J5" s="169"/>
      <c r="K5" s="170" t="s">
        <v>11</v>
      </c>
      <c r="L5" s="168" t="s">
        <v>30</v>
      </c>
      <c r="M5" s="169"/>
      <c r="N5" s="169"/>
      <c r="O5" s="170" t="s">
        <v>11</v>
      </c>
      <c r="P5" s="65"/>
      <c r="Q5" s="8"/>
      <c r="R5" s="10"/>
    </row>
    <row r="6" spans="1:18" ht="69" x14ac:dyDescent="0.25">
      <c r="A6" s="184"/>
      <c r="B6" s="186"/>
      <c r="C6" s="188"/>
      <c r="D6" s="66" t="s">
        <v>31</v>
      </c>
      <c r="E6" s="66" t="s">
        <v>32</v>
      </c>
      <c r="F6" s="66" t="s">
        <v>33</v>
      </c>
      <c r="G6" s="171"/>
      <c r="H6" s="67" t="s">
        <v>31</v>
      </c>
      <c r="I6" s="66" t="s">
        <v>32</v>
      </c>
      <c r="J6" s="66" t="s">
        <v>33</v>
      </c>
      <c r="K6" s="171"/>
      <c r="L6" s="67" t="s">
        <v>31</v>
      </c>
      <c r="M6" s="66" t="s">
        <v>32</v>
      </c>
      <c r="N6" s="66" t="s">
        <v>33</v>
      </c>
      <c r="O6" s="171"/>
      <c r="P6" s="68" t="s">
        <v>34</v>
      </c>
      <c r="Q6" s="67" t="s">
        <v>35</v>
      </c>
      <c r="R6" s="66" t="s">
        <v>36</v>
      </c>
    </row>
    <row r="7" spans="1:18" ht="18.75" x14ac:dyDescent="0.25">
      <c r="A7" s="69"/>
      <c r="B7" s="172" t="s">
        <v>37</v>
      </c>
      <c r="C7" s="173"/>
      <c r="D7" s="173"/>
      <c r="E7" s="173"/>
      <c r="F7" s="173"/>
      <c r="G7" s="174"/>
      <c r="H7" s="67"/>
      <c r="I7" s="66"/>
      <c r="J7" s="66"/>
      <c r="K7" s="70"/>
      <c r="L7" s="67"/>
      <c r="M7" s="66"/>
      <c r="N7" s="66"/>
      <c r="O7" s="70"/>
      <c r="P7" s="71"/>
      <c r="Q7" s="67"/>
      <c r="R7" s="91"/>
    </row>
    <row r="8" spans="1:18" ht="18.75" x14ac:dyDescent="0.3">
      <c r="A8" s="72">
        <v>1</v>
      </c>
      <c r="B8" s="73" t="s">
        <v>133</v>
      </c>
      <c r="C8" s="74" t="s">
        <v>89</v>
      </c>
      <c r="D8" s="17">
        <v>30.16</v>
      </c>
      <c r="E8" s="74"/>
      <c r="F8" s="17">
        <f>SUM(D8+E8)</f>
        <v>30.16</v>
      </c>
      <c r="G8" s="75">
        <v>4</v>
      </c>
      <c r="H8" s="19">
        <v>64.41</v>
      </c>
      <c r="I8" s="74">
        <v>5</v>
      </c>
      <c r="J8" s="17">
        <f>SUM(H8+I8)</f>
        <v>69.41</v>
      </c>
      <c r="K8" s="75">
        <v>2</v>
      </c>
      <c r="L8" s="19">
        <v>23.75</v>
      </c>
      <c r="M8" s="74">
        <v>5</v>
      </c>
      <c r="N8" s="17">
        <f>SUM(L8+M8)</f>
        <v>28.75</v>
      </c>
      <c r="O8" s="75">
        <v>1</v>
      </c>
      <c r="P8" s="76"/>
      <c r="Q8" s="19">
        <f>SUM(F8+J8+N8+P8)</f>
        <v>128.32</v>
      </c>
      <c r="R8" s="122">
        <v>2</v>
      </c>
    </row>
    <row r="9" spans="1:18" ht="15.75" x14ac:dyDescent="0.25">
      <c r="A9" s="72">
        <v>2</v>
      </c>
      <c r="B9" s="73" t="s">
        <v>87</v>
      </c>
      <c r="C9" s="74" t="s">
        <v>47</v>
      </c>
      <c r="D9" s="16">
        <v>29.5</v>
      </c>
      <c r="E9" s="74"/>
      <c r="F9" s="17">
        <f t="shared" ref="F9:F15" si="0">SUM(D9+E9)</f>
        <v>29.5</v>
      </c>
      <c r="G9" s="75">
        <v>3</v>
      </c>
      <c r="H9" s="19">
        <v>129.07</v>
      </c>
      <c r="I9" s="74"/>
      <c r="J9" s="17">
        <f t="shared" ref="J9:J15" si="1">SUM(H9+I9)</f>
        <v>129.07</v>
      </c>
      <c r="K9" s="75">
        <v>7</v>
      </c>
      <c r="L9" s="26">
        <v>48.28</v>
      </c>
      <c r="M9" s="74">
        <v>10</v>
      </c>
      <c r="N9" s="17">
        <f t="shared" ref="N9:N15" si="2">SUM(L9+M9)</f>
        <v>58.28</v>
      </c>
      <c r="O9" s="75">
        <v>4</v>
      </c>
      <c r="P9" s="76"/>
      <c r="Q9" s="19">
        <f t="shared" ref="Q9:Q15" si="3">SUM(F9+J9+N9+P9)</f>
        <v>216.85</v>
      </c>
      <c r="R9" s="77">
        <v>6</v>
      </c>
    </row>
    <row r="10" spans="1:18" ht="15.75" x14ac:dyDescent="0.25">
      <c r="A10" s="72">
        <v>3</v>
      </c>
      <c r="B10" s="73" t="s">
        <v>134</v>
      </c>
      <c r="C10" s="74" t="s">
        <v>135</v>
      </c>
      <c r="D10" s="17">
        <v>66</v>
      </c>
      <c r="E10" s="74">
        <v>15</v>
      </c>
      <c r="F10" s="17" t="s">
        <v>136</v>
      </c>
      <c r="G10" s="75">
        <v>8</v>
      </c>
      <c r="H10" s="19">
        <v>204.06</v>
      </c>
      <c r="I10" s="74">
        <v>50</v>
      </c>
      <c r="J10" s="17">
        <f t="shared" si="1"/>
        <v>254.06</v>
      </c>
      <c r="K10" s="75">
        <v>8</v>
      </c>
      <c r="L10" s="26">
        <v>79.03</v>
      </c>
      <c r="M10" s="74">
        <v>90</v>
      </c>
      <c r="N10" s="17" t="s">
        <v>137</v>
      </c>
      <c r="O10" s="75">
        <v>8</v>
      </c>
      <c r="P10" s="76"/>
      <c r="Q10" s="19" t="s">
        <v>138</v>
      </c>
      <c r="R10" s="77">
        <v>8</v>
      </c>
    </row>
    <row r="11" spans="1:18" ht="15.75" x14ac:dyDescent="0.25">
      <c r="A11" s="72">
        <v>4</v>
      </c>
      <c r="B11" s="73" t="s">
        <v>43</v>
      </c>
      <c r="C11" s="74" t="s">
        <v>44</v>
      </c>
      <c r="D11" s="17">
        <v>50.79</v>
      </c>
      <c r="E11" s="74"/>
      <c r="F11" s="17">
        <f t="shared" si="0"/>
        <v>50.79</v>
      </c>
      <c r="G11" s="75">
        <v>6</v>
      </c>
      <c r="H11" s="19">
        <v>93.62</v>
      </c>
      <c r="I11" s="74">
        <v>5</v>
      </c>
      <c r="J11" s="17">
        <f t="shared" si="1"/>
        <v>98.62</v>
      </c>
      <c r="K11" s="75">
        <v>6</v>
      </c>
      <c r="L11" s="26">
        <v>75.84</v>
      </c>
      <c r="M11" s="74"/>
      <c r="N11" s="17" t="s">
        <v>139</v>
      </c>
      <c r="O11" s="75">
        <v>7</v>
      </c>
      <c r="P11" s="76"/>
      <c r="Q11" s="19" t="s">
        <v>140</v>
      </c>
      <c r="R11" s="77">
        <v>7</v>
      </c>
    </row>
    <row r="12" spans="1:18" ht="18.75" x14ac:dyDescent="0.3">
      <c r="A12" s="72">
        <v>5</v>
      </c>
      <c r="B12" s="73" t="s">
        <v>38</v>
      </c>
      <c r="C12" s="74" t="s">
        <v>39</v>
      </c>
      <c r="D12" s="17">
        <v>32</v>
      </c>
      <c r="E12" s="74"/>
      <c r="F12" s="17">
        <f t="shared" si="0"/>
        <v>32</v>
      </c>
      <c r="G12" s="75">
        <v>5</v>
      </c>
      <c r="H12" s="19">
        <v>58.16</v>
      </c>
      <c r="I12" s="74"/>
      <c r="J12" s="17">
        <f t="shared" si="1"/>
        <v>58.16</v>
      </c>
      <c r="K12" s="75">
        <v>1</v>
      </c>
      <c r="L12" s="26">
        <v>30.35</v>
      </c>
      <c r="M12" s="74">
        <v>5</v>
      </c>
      <c r="N12" s="17">
        <f t="shared" si="2"/>
        <v>35.35</v>
      </c>
      <c r="O12" s="75">
        <v>2</v>
      </c>
      <c r="P12" s="76"/>
      <c r="Q12" s="19">
        <f t="shared" si="3"/>
        <v>125.50999999999999</v>
      </c>
      <c r="R12" s="123">
        <v>1</v>
      </c>
    </row>
    <row r="13" spans="1:18" ht="18.75" x14ac:dyDescent="0.3">
      <c r="A13" s="72">
        <v>6</v>
      </c>
      <c r="B13" s="73" t="s">
        <v>141</v>
      </c>
      <c r="C13" s="74" t="s">
        <v>142</v>
      </c>
      <c r="D13" s="17">
        <v>25.63</v>
      </c>
      <c r="E13" s="74"/>
      <c r="F13" s="17">
        <f t="shared" si="0"/>
        <v>25.63</v>
      </c>
      <c r="G13" s="75">
        <v>1</v>
      </c>
      <c r="H13" s="19">
        <v>76.28</v>
      </c>
      <c r="I13" s="74">
        <v>5</v>
      </c>
      <c r="J13" s="17">
        <f t="shared" si="1"/>
        <v>81.28</v>
      </c>
      <c r="K13" s="75">
        <v>5</v>
      </c>
      <c r="L13" s="26">
        <v>34.409999999999997</v>
      </c>
      <c r="M13" s="74">
        <v>30</v>
      </c>
      <c r="N13" s="17">
        <f t="shared" si="2"/>
        <v>64.41</v>
      </c>
      <c r="O13" s="75">
        <v>5</v>
      </c>
      <c r="P13" s="76"/>
      <c r="Q13" s="19">
        <f t="shared" si="3"/>
        <v>171.32</v>
      </c>
      <c r="R13" s="121">
        <v>3</v>
      </c>
    </row>
    <row r="14" spans="1:18" ht="15.75" x14ac:dyDescent="0.25">
      <c r="A14" s="72">
        <v>7</v>
      </c>
      <c r="B14" s="73" t="s">
        <v>143</v>
      </c>
      <c r="C14" s="74" t="s">
        <v>42</v>
      </c>
      <c r="D14" s="17">
        <v>27.87</v>
      </c>
      <c r="E14" s="74"/>
      <c r="F14" s="17">
        <f t="shared" si="0"/>
        <v>27.87</v>
      </c>
      <c r="G14" s="75">
        <v>2</v>
      </c>
      <c r="H14" s="19">
        <v>69.09</v>
      </c>
      <c r="I14" s="74">
        <v>10</v>
      </c>
      <c r="J14" s="17">
        <f t="shared" si="1"/>
        <v>79.09</v>
      </c>
      <c r="K14" s="75">
        <v>4</v>
      </c>
      <c r="L14" s="26">
        <v>35.659999999999997</v>
      </c>
      <c r="M14" s="74">
        <v>40</v>
      </c>
      <c r="N14" s="17">
        <f t="shared" si="2"/>
        <v>75.66</v>
      </c>
      <c r="O14" s="75">
        <v>6</v>
      </c>
      <c r="P14" s="76"/>
      <c r="Q14" s="19">
        <f t="shared" si="3"/>
        <v>182.62</v>
      </c>
      <c r="R14" s="77">
        <v>4</v>
      </c>
    </row>
    <row r="15" spans="1:18" ht="15.75" x14ac:dyDescent="0.25">
      <c r="A15" s="72">
        <v>8</v>
      </c>
      <c r="B15" s="73" t="s">
        <v>63</v>
      </c>
      <c r="C15" s="74" t="s">
        <v>64</v>
      </c>
      <c r="D15" s="17">
        <v>45.65</v>
      </c>
      <c r="E15" s="74">
        <v>10</v>
      </c>
      <c r="F15" s="17">
        <f t="shared" si="0"/>
        <v>55.65</v>
      </c>
      <c r="G15" s="75">
        <v>7</v>
      </c>
      <c r="H15" s="19">
        <v>67.47</v>
      </c>
      <c r="I15" s="74">
        <v>10</v>
      </c>
      <c r="J15" s="17">
        <f t="shared" si="1"/>
        <v>77.47</v>
      </c>
      <c r="K15" s="75">
        <v>3</v>
      </c>
      <c r="L15" s="26">
        <v>48.25</v>
      </c>
      <c r="M15" s="74">
        <v>10</v>
      </c>
      <c r="N15" s="17">
        <f t="shared" si="2"/>
        <v>58.25</v>
      </c>
      <c r="O15" s="75">
        <v>3</v>
      </c>
      <c r="P15" s="76"/>
      <c r="Q15" s="19">
        <f t="shared" si="3"/>
        <v>191.37</v>
      </c>
      <c r="R15" s="77">
        <v>5</v>
      </c>
    </row>
    <row r="16" spans="1:18" ht="15.75" x14ac:dyDescent="0.25">
      <c r="A16" s="72"/>
      <c r="B16" s="78"/>
      <c r="C16" s="16"/>
      <c r="D16" s="16"/>
      <c r="E16" s="16"/>
      <c r="F16" s="17"/>
      <c r="G16" s="79"/>
      <c r="H16" s="26"/>
      <c r="I16" s="16"/>
      <c r="J16" s="17"/>
      <c r="K16" s="79"/>
      <c r="L16" s="26"/>
      <c r="M16" s="16"/>
      <c r="N16" s="17"/>
      <c r="O16" s="79"/>
      <c r="P16" s="80"/>
      <c r="Q16" s="19"/>
      <c r="R16" s="77"/>
    </row>
    <row r="17" spans="1:18" ht="18.75" x14ac:dyDescent="0.3">
      <c r="A17" s="72"/>
      <c r="B17" s="175" t="s">
        <v>45</v>
      </c>
      <c r="C17" s="176"/>
      <c r="D17" s="176"/>
      <c r="E17" s="176"/>
      <c r="F17" s="176"/>
      <c r="G17" s="177"/>
      <c r="H17" s="26"/>
      <c r="I17" s="16"/>
      <c r="J17" s="17"/>
      <c r="K17" s="79"/>
      <c r="L17" s="26"/>
      <c r="M17" s="16"/>
      <c r="N17" s="17"/>
      <c r="O17" s="79"/>
      <c r="P17" s="80"/>
      <c r="Q17" s="19"/>
      <c r="R17" s="77"/>
    </row>
    <row r="18" spans="1:18" ht="15.75" x14ac:dyDescent="0.25">
      <c r="A18" s="72">
        <v>1</v>
      </c>
      <c r="B18" s="96" t="s">
        <v>144</v>
      </c>
      <c r="C18" s="93" t="s">
        <v>40</v>
      </c>
      <c r="D18" s="43">
        <v>29.09</v>
      </c>
      <c r="E18" s="93"/>
      <c r="F18" s="43">
        <f>SUM(D18+E18)</f>
        <v>29.09</v>
      </c>
      <c r="G18" s="94">
        <v>4</v>
      </c>
      <c r="H18" s="33">
        <v>66.03</v>
      </c>
      <c r="I18" s="93">
        <v>5</v>
      </c>
      <c r="J18" s="43">
        <f>SUM(H18+I18)</f>
        <v>71.03</v>
      </c>
      <c r="K18" s="94">
        <v>2</v>
      </c>
      <c r="L18" s="40">
        <v>32.159999999999997</v>
      </c>
      <c r="M18" s="93">
        <v>25</v>
      </c>
      <c r="N18" s="43" t="s">
        <v>145</v>
      </c>
      <c r="O18" s="94">
        <v>9</v>
      </c>
      <c r="P18" s="95"/>
      <c r="Q18" s="33" t="s">
        <v>146</v>
      </c>
      <c r="R18" s="77">
        <v>9</v>
      </c>
    </row>
    <row r="19" spans="1:18" ht="15.75" x14ac:dyDescent="0.25">
      <c r="A19" s="72">
        <v>2</v>
      </c>
      <c r="B19" s="96" t="s">
        <v>59</v>
      </c>
      <c r="C19" s="93" t="s">
        <v>60</v>
      </c>
      <c r="D19" s="43">
        <v>27.72</v>
      </c>
      <c r="E19" s="93">
        <v>10</v>
      </c>
      <c r="F19" s="43">
        <f t="shared" ref="F19:F26" si="4">SUM(D19+E19)</f>
        <v>37.72</v>
      </c>
      <c r="G19" s="94">
        <v>9</v>
      </c>
      <c r="H19" s="33">
        <v>134.72</v>
      </c>
      <c r="I19" s="93">
        <v>10</v>
      </c>
      <c r="J19" s="43">
        <f t="shared" ref="J19:J26" si="5">SUM(H19+I19)</f>
        <v>144.72</v>
      </c>
      <c r="K19" s="94">
        <v>8</v>
      </c>
      <c r="L19" s="40">
        <v>55.84</v>
      </c>
      <c r="M19" s="93">
        <v>50</v>
      </c>
      <c r="N19" s="43">
        <f t="shared" ref="N19:N26" si="6">SUM(L19+M19)</f>
        <v>105.84</v>
      </c>
      <c r="O19" s="94">
        <v>8</v>
      </c>
      <c r="P19" s="95"/>
      <c r="Q19" s="33">
        <f t="shared" ref="Q19:Q26" si="7">SUM(F19+J19+N19+P19)</f>
        <v>288.27999999999997</v>
      </c>
      <c r="R19" s="77">
        <v>8</v>
      </c>
    </row>
    <row r="20" spans="1:18" ht="18.75" x14ac:dyDescent="0.3">
      <c r="A20" s="72">
        <v>3</v>
      </c>
      <c r="B20" s="96" t="s">
        <v>56</v>
      </c>
      <c r="C20" s="93" t="s">
        <v>57</v>
      </c>
      <c r="D20" s="43">
        <v>27.16</v>
      </c>
      <c r="E20" s="93"/>
      <c r="F20" s="43">
        <f t="shared" si="4"/>
        <v>27.16</v>
      </c>
      <c r="G20" s="94">
        <v>1</v>
      </c>
      <c r="H20" s="33">
        <v>62.22</v>
      </c>
      <c r="I20" s="93">
        <v>10</v>
      </c>
      <c r="J20" s="43">
        <f t="shared" si="5"/>
        <v>72.22</v>
      </c>
      <c r="K20" s="94">
        <v>3</v>
      </c>
      <c r="L20" s="33">
        <v>35.659999999999997</v>
      </c>
      <c r="M20" s="93">
        <v>5</v>
      </c>
      <c r="N20" s="43">
        <f t="shared" si="6"/>
        <v>40.659999999999997</v>
      </c>
      <c r="O20" s="94">
        <v>3</v>
      </c>
      <c r="P20" s="95"/>
      <c r="Q20" s="33">
        <f t="shared" si="7"/>
        <v>140.04</v>
      </c>
      <c r="R20" s="122">
        <v>2</v>
      </c>
    </row>
    <row r="21" spans="1:18" s="63" customFormat="1" ht="15.75" x14ac:dyDescent="0.25">
      <c r="A21" s="72">
        <v>4</v>
      </c>
      <c r="B21" s="96" t="s">
        <v>66</v>
      </c>
      <c r="C21" s="93" t="s">
        <v>41</v>
      </c>
      <c r="D21" s="43">
        <v>30.21</v>
      </c>
      <c r="E21" s="93"/>
      <c r="F21" s="43">
        <f t="shared" si="4"/>
        <v>30.21</v>
      </c>
      <c r="G21" s="94">
        <v>5</v>
      </c>
      <c r="H21" s="33">
        <v>77.78</v>
      </c>
      <c r="I21" s="93">
        <v>15</v>
      </c>
      <c r="J21" s="43">
        <f t="shared" si="5"/>
        <v>92.78</v>
      </c>
      <c r="K21" s="94">
        <v>5</v>
      </c>
      <c r="L21" s="33">
        <v>36.880000000000003</v>
      </c>
      <c r="M21" s="93">
        <v>5</v>
      </c>
      <c r="N21" s="43">
        <f t="shared" si="6"/>
        <v>41.88</v>
      </c>
      <c r="O21" s="94">
        <v>4</v>
      </c>
      <c r="P21" s="95"/>
      <c r="Q21" s="33">
        <f t="shared" si="7"/>
        <v>164.87</v>
      </c>
      <c r="R21" s="77">
        <v>4</v>
      </c>
    </row>
    <row r="22" spans="1:18" s="63" customFormat="1" ht="15.75" x14ac:dyDescent="0.25">
      <c r="A22" s="72">
        <v>5</v>
      </c>
      <c r="B22" s="96" t="s">
        <v>61</v>
      </c>
      <c r="C22" s="93" t="s">
        <v>62</v>
      </c>
      <c r="D22" s="43">
        <v>29.05</v>
      </c>
      <c r="E22" s="93"/>
      <c r="F22" s="43">
        <f t="shared" si="4"/>
        <v>29.05</v>
      </c>
      <c r="G22" s="94">
        <v>3</v>
      </c>
      <c r="H22" s="33">
        <v>92.43</v>
      </c>
      <c r="I22" s="93">
        <v>15</v>
      </c>
      <c r="J22" s="43">
        <f t="shared" si="5"/>
        <v>107.43</v>
      </c>
      <c r="K22" s="94">
        <v>7</v>
      </c>
      <c r="L22" s="33">
        <v>42.88</v>
      </c>
      <c r="M22" s="93">
        <v>5</v>
      </c>
      <c r="N22" s="43">
        <f t="shared" si="6"/>
        <v>47.88</v>
      </c>
      <c r="O22" s="94">
        <v>6</v>
      </c>
      <c r="P22" s="95"/>
      <c r="Q22" s="33">
        <f t="shared" si="7"/>
        <v>184.36</v>
      </c>
      <c r="R22" s="77">
        <v>6</v>
      </c>
    </row>
    <row r="23" spans="1:18" s="63" customFormat="1" ht="15.75" x14ac:dyDescent="0.25">
      <c r="A23" s="72">
        <v>6</v>
      </c>
      <c r="B23" s="96" t="s">
        <v>54</v>
      </c>
      <c r="C23" s="93" t="s">
        <v>55</v>
      </c>
      <c r="D23" s="43">
        <v>37.65</v>
      </c>
      <c r="E23" s="93"/>
      <c r="F23" s="43">
        <f t="shared" si="4"/>
        <v>37.65</v>
      </c>
      <c r="G23" s="94">
        <v>8</v>
      </c>
      <c r="H23" s="33">
        <v>158.31</v>
      </c>
      <c r="I23" s="93">
        <v>20</v>
      </c>
      <c r="J23" s="43">
        <f t="shared" si="5"/>
        <v>178.31</v>
      </c>
      <c r="K23" s="94">
        <v>9</v>
      </c>
      <c r="L23" s="33">
        <v>40.81</v>
      </c>
      <c r="M23" s="93">
        <v>5</v>
      </c>
      <c r="N23" s="43">
        <f t="shared" si="6"/>
        <v>45.81</v>
      </c>
      <c r="O23" s="94">
        <v>5</v>
      </c>
      <c r="P23" s="95"/>
      <c r="Q23" s="33">
        <f t="shared" si="7"/>
        <v>261.77</v>
      </c>
      <c r="R23" s="77">
        <v>7</v>
      </c>
    </row>
    <row r="24" spans="1:18" ht="18.75" x14ac:dyDescent="0.3">
      <c r="A24" s="72">
        <v>7</v>
      </c>
      <c r="B24" s="96" t="s">
        <v>50</v>
      </c>
      <c r="C24" s="93" t="s">
        <v>51</v>
      </c>
      <c r="D24" s="43">
        <v>28.06</v>
      </c>
      <c r="E24" s="93"/>
      <c r="F24" s="43">
        <f t="shared" si="4"/>
        <v>28.06</v>
      </c>
      <c r="G24" s="94">
        <v>2</v>
      </c>
      <c r="H24" s="33">
        <v>56.41</v>
      </c>
      <c r="I24" s="93">
        <v>10</v>
      </c>
      <c r="J24" s="43">
        <f t="shared" si="5"/>
        <v>66.41</v>
      </c>
      <c r="K24" s="94">
        <v>1</v>
      </c>
      <c r="L24" s="33">
        <v>30.13</v>
      </c>
      <c r="M24" s="93">
        <v>5</v>
      </c>
      <c r="N24" s="43">
        <f t="shared" si="6"/>
        <v>35.129999999999995</v>
      </c>
      <c r="O24" s="94">
        <v>2</v>
      </c>
      <c r="P24" s="95"/>
      <c r="Q24" s="33">
        <f t="shared" si="7"/>
        <v>129.6</v>
      </c>
      <c r="R24" s="123">
        <v>1</v>
      </c>
    </row>
    <row r="25" spans="1:18" ht="15.75" x14ac:dyDescent="0.25">
      <c r="A25" s="72">
        <v>8</v>
      </c>
      <c r="B25" s="96" t="s">
        <v>147</v>
      </c>
      <c r="C25" s="93" t="s">
        <v>148</v>
      </c>
      <c r="D25" s="43">
        <v>30.37</v>
      </c>
      <c r="E25" s="93"/>
      <c r="F25" s="43">
        <f t="shared" si="4"/>
        <v>30.37</v>
      </c>
      <c r="G25" s="94">
        <v>6</v>
      </c>
      <c r="H25" s="33">
        <v>86.72</v>
      </c>
      <c r="I25" s="93">
        <v>10</v>
      </c>
      <c r="J25" s="43">
        <f t="shared" si="5"/>
        <v>96.72</v>
      </c>
      <c r="K25" s="94">
        <v>6</v>
      </c>
      <c r="L25" s="33">
        <v>39.35</v>
      </c>
      <c r="M25" s="93">
        <v>10</v>
      </c>
      <c r="N25" s="43">
        <f t="shared" si="6"/>
        <v>49.35</v>
      </c>
      <c r="O25" s="94">
        <v>7</v>
      </c>
      <c r="P25" s="95"/>
      <c r="Q25" s="33">
        <f t="shared" si="7"/>
        <v>176.44</v>
      </c>
      <c r="R25" s="77">
        <v>5</v>
      </c>
    </row>
    <row r="26" spans="1:18" ht="18.75" x14ac:dyDescent="0.3">
      <c r="A26" s="72">
        <v>9</v>
      </c>
      <c r="B26" s="96" t="s">
        <v>83</v>
      </c>
      <c r="C26" s="74" t="s">
        <v>84</v>
      </c>
      <c r="D26" s="17">
        <v>32.869999999999997</v>
      </c>
      <c r="E26" s="74"/>
      <c r="F26" s="43">
        <f t="shared" si="4"/>
        <v>32.869999999999997</v>
      </c>
      <c r="G26" s="75">
        <v>7</v>
      </c>
      <c r="H26" s="19">
        <v>81.72</v>
      </c>
      <c r="I26" s="74">
        <v>5</v>
      </c>
      <c r="J26" s="43">
        <f t="shared" si="5"/>
        <v>86.72</v>
      </c>
      <c r="K26" s="75">
        <v>4</v>
      </c>
      <c r="L26" s="19">
        <v>28.44</v>
      </c>
      <c r="M26" s="74">
        <v>5</v>
      </c>
      <c r="N26" s="43">
        <f t="shared" si="6"/>
        <v>33.44</v>
      </c>
      <c r="O26" s="75">
        <v>1</v>
      </c>
      <c r="P26" s="76"/>
      <c r="Q26" s="33">
        <f t="shared" si="7"/>
        <v>153.03</v>
      </c>
      <c r="R26" s="121">
        <v>3</v>
      </c>
    </row>
    <row r="27" spans="1:18" ht="15.75" x14ac:dyDescent="0.25">
      <c r="A27" s="72"/>
      <c r="B27" s="31"/>
      <c r="C27" s="74"/>
      <c r="D27" s="17"/>
      <c r="E27" s="74"/>
      <c r="F27" s="17"/>
      <c r="G27" s="75"/>
      <c r="H27" s="19"/>
      <c r="I27" s="74"/>
      <c r="J27" s="17"/>
      <c r="K27" s="75"/>
      <c r="L27" s="19"/>
      <c r="M27" s="74"/>
      <c r="N27" s="17"/>
      <c r="O27" s="75"/>
      <c r="P27" s="76"/>
      <c r="Q27" s="19"/>
      <c r="R27" s="77"/>
    </row>
    <row r="28" spans="1:18" ht="18.75" x14ac:dyDescent="0.3">
      <c r="A28" s="72"/>
      <c r="B28" s="178" t="s">
        <v>167</v>
      </c>
      <c r="C28" s="179"/>
      <c r="D28" s="179"/>
      <c r="E28" s="179"/>
      <c r="F28" s="179"/>
      <c r="G28" s="180"/>
      <c r="H28" s="26"/>
      <c r="I28" s="16"/>
      <c r="J28" s="17"/>
      <c r="K28" s="79"/>
      <c r="L28" s="26"/>
      <c r="M28" s="16"/>
      <c r="N28" s="81"/>
      <c r="O28" s="79"/>
      <c r="P28" s="80"/>
      <c r="Q28" s="19"/>
      <c r="R28" s="77"/>
    </row>
    <row r="29" spans="1:18" ht="15.75" x14ac:dyDescent="0.25">
      <c r="A29" s="72">
        <v>1</v>
      </c>
      <c r="B29" s="82" t="s">
        <v>149</v>
      </c>
      <c r="C29" s="74" t="s">
        <v>150</v>
      </c>
      <c r="D29" s="83">
        <v>35.85</v>
      </c>
      <c r="E29" s="74"/>
      <c r="F29" s="17">
        <f>SUM(D29+E29)</f>
        <v>35.85</v>
      </c>
      <c r="G29" s="75">
        <v>3</v>
      </c>
      <c r="H29" s="19">
        <v>67.59</v>
      </c>
      <c r="I29" s="74"/>
      <c r="J29" s="17">
        <f>SUM(H29+I29)</f>
        <v>67.59</v>
      </c>
      <c r="K29" s="75">
        <v>3</v>
      </c>
      <c r="L29" s="19">
        <v>43.22</v>
      </c>
      <c r="M29" s="74"/>
      <c r="N29" s="84">
        <f>SUM(L29+M29)</f>
        <v>43.22</v>
      </c>
      <c r="O29" s="75">
        <v>5</v>
      </c>
      <c r="P29" s="20">
        <v>15</v>
      </c>
      <c r="Q29" s="19">
        <f>SUM(F29+J29+N29+P29)</f>
        <v>161.66</v>
      </c>
      <c r="R29" s="77">
        <v>4</v>
      </c>
    </row>
    <row r="30" spans="1:18" ht="18.75" x14ac:dyDescent="0.3">
      <c r="A30" s="72">
        <v>2</v>
      </c>
      <c r="B30" s="82" t="s">
        <v>46</v>
      </c>
      <c r="C30" s="74" t="s">
        <v>151</v>
      </c>
      <c r="D30" s="17">
        <v>32.22</v>
      </c>
      <c r="E30" s="74"/>
      <c r="F30" s="17">
        <f t="shared" ref="F30:F37" si="8">SUM(D30+E30)</f>
        <v>32.22</v>
      </c>
      <c r="G30" s="75">
        <v>2</v>
      </c>
      <c r="H30" s="19">
        <v>63.31</v>
      </c>
      <c r="I30" s="74"/>
      <c r="J30" s="17">
        <f t="shared" ref="J30:J37" si="9">SUM(H30+I30)</f>
        <v>63.31</v>
      </c>
      <c r="K30" s="75">
        <v>1</v>
      </c>
      <c r="L30" s="19">
        <v>24.66</v>
      </c>
      <c r="M30" s="74"/>
      <c r="N30" s="84">
        <f t="shared" ref="N30:N37" si="10">SUM(L30+M30)</f>
        <v>24.66</v>
      </c>
      <c r="O30" s="75">
        <v>1</v>
      </c>
      <c r="P30" s="20"/>
      <c r="Q30" s="19">
        <f t="shared" ref="Q30:Q37" si="11">SUM(F30+J30+N30+P30)</f>
        <v>120.19</v>
      </c>
      <c r="R30" s="123">
        <v>1</v>
      </c>
    </row>
    <row r="31" spans="1:18" ht="15.75" x14ac:dyDescent="0.25">
      <c r="A31" s="72">
        <v>3</v>
      </c>
      <c r="B31" s="82" t="s">
        <v>152</v>
      </c>
      <c r="C31" s="74" t="s">
        <v>106</v>
      </c>
      <c r="D31" s="17">
        <v>36.75</v>
      </c>
      <c r="E31" s="74"/>
      <c r="F31" s="17">
        <f t="shared" si="8"/>
        <v>36.75</v>
      </c>
      <c r="G31" s="75">
        <v>5</v>
      </c>
      <c r="H31" s="19">
        <v>71.75</v>
      </c>
      <c r="I31" s="74"/>
      <c r="J31" s="17">
        <f t="shared" si="9"/>
        <v>71.75</v>
      </c>
      <c r="K31" s="75">
        <v>4</v>
      </c>
      <c r="L31" s="19">
        <v>45.75</v>
      </c>
      <c r="M31" s="74"/>
      <c r="N31" s="84">
        <f t="shared" si="10"/>
        <v>45.75</v>
      </c>
      <c r="O31" s="75">
        <v>6</v>
      </c>
      <c r="P31" s="20">
        <v>15</v>
      </c>
      <c r="Q31" s="19">
        <f t="shared" si="11"/>
        <v>169.25</v>
      </c>
      <c r="R31" s="77">
        <v>6</v>
      </c>
    </row>
    <row r="32" spans="1:18" ht="18.75" x14ac:dyDescent="0.3">
      <c r="A32" s="72">
        <v>4</v>
      </c>
      <c r="B32" s="82" t="s">
        <v>153</v>
      </c>
      <c r="C32" s="74" t="s">
        <v>154</v>
      </c>
      <c r="D32" s="17">
        <v>31.93</v>
      </c>
      <c r="E32" s="74"/>
      <c r="F32" s="17">
        <f t="shared" si="8"/>
        <v>31.93</v>
      </c>
      <c r="G32" s="75">
        <v>1</v>
      </c>
      <c r="H32" s="19">
        <v>72.69</v>
      </c>
      <c r="I32" s="74">
        <v>5</v>
      </c>
      <c r="J32" s="17">
        <f t="shared" si="9"/>
        <v>77.69</v>
      </c>
      <c r="K32" s="75">
        <v>5</v>
      </c>
      <c r="L32" s="19">
        <v>29.78</v>
      </c>
      <c r="M32" s="74"/>
      <c r="N32" s="84">
        <f t="shared" si="10"/>
        <v>29.78</v>
      </c>
      <c r="O32" s="75">
        <v>2</v>
      </c>
      <c r="P32" s="20">
        <v>15</v>
      </c>
      <c r="Q32" s="19">
        <f t="shared" si="11"/>
        <v>154.4</v>
      </c>
      <c r="R32" s="121">
        <v>3</v>
      </c>
    </row>
    <row r="33" spans="1:18" ht="15.75" x14ac:dyDescent="0.25">
      <c r="A33" s="72">
        <v>5</v>
      </c>
      <c r="B33" s="82" t="s">
        <v>97</v>
      </c>
      <c r="C33" s="74" t="s">
        <v>155</v>
      </c>
      <c r="D33" s="17">
        <v>36.18</v>
      </c>
      <c r="E33" s="74"/>
      <c r="F33" s="17">
        <f t="shared" si="8"/>
        <v>36.18</v>
      </c>
      <c r="G33" s="75">
        <v>4</v>
      </c>
      <c r="H33" s="19">
        <v>87.62</v>
      </c>
      <c r="I33" s="74"/>
      <c r="J33" s="17">
        <f t="shared" si="9"/>
        <v>87.62</v>
      </c>
      <c r="K33" s="75">
        <v>6</v>
      </c>
      <c r="L33" s="19">
        <v>41.9</v>
      </c>
      <c r="M33" s="74"/>
      <c r="N33" s="84">
        <f t="shared" si="10"/>
        <v>41.9</v>
      </c>
      <c r="O33" s="75">
        <v>4</v>
      </c>
      <c r="P33" s="20"/>
      <c r="Q33" s="19">
        <f t="shared" si="11"/>
        <v>165.70000000000002</v>
      </c>
      <c r="R33" s="77">
        <v>5</v>
      </c>
    </row>
    <row r="34" spans="1:18" ht="18.75" x14ac:dyDescent="0.3">
      <c r="A34" s="72">
        <v>6</v>
      </c>
      <c r="B34" s="82" t="s">
        <v>99</v>
      </c>
      <c r="C34" s="74" t="s">
        <v>156</v>
      </c>
      <c r="D34" s="17">
        <v>35.06</v>
      </c>
      <c r="E34" s="74">
        <v>5</v>
      </c>
      <c r="F34" s="17">
        <f t="shared" si="8"/>
        <v>40.06</v>
      </c>
      <c r="G34" s="75">
        <v>7</v>
      </c>
      <c r="H34" s="19">
        <v>65.91</v>
      </c>
      <c r="I34" s="74"/>
      <c r="J34" s="17">
        <f t="shared" si="9"/>
        <v>65.91</v>
      </c>
      <c r="K34" s="75">
        <v>2</v>
      </c>
      <c r="L34" s="19">
        <v>34.840000000000003</v>
      </c>
      <c r="M34" s="74"/>
      <c r="N34" s="84">
        <f t="shared" si="10"/>
        <v>34.840000000000003</v>
      </c>
      <c r="O34" s="75">
        <v>3</v>
      </c>
      <c r="P34" s="20"/>
      <c r="Q34" s="19">
        <f t="shared" si="11"/>
        <v>140.81</v>
      </c>
      <c r="R34" s="122">
        <v>2</v>
      </c>
    </row>
    <row r="35" spans="1:18" ht="15.75" x14ac:dyDescent="0.25">
      <c r="A35" s="72">
        <v>7</v>
      </c>
      <c r="B35" s="82" t="s">
        <v>95</v>
      </c>
      <c r="C35" s="74" t="s">
        <v>96</v>
      </c>
      <c r="D35" s="17">
        <v>38.53</v>
      </c>
      <c r="E35" s="74"/>
      <c r="F35" s="17">
        <f t="shared" si="8"/>
        <v>38.53</v>
      </c>
      <c r="G35" s="75">
        <v>6</v>
      </c>
      <c r="H35" s="19">
        <v>89.06</v>
      </c>
      <c r="I35" s="74">
        <v>15</v>
      </c>
      <c r="J35" s="17">
        <f t="shared" si="9"/>
        <v>104.06</v>
      </c>
      <c r="K35" s="75">
        <v>7</v>
      </c>
      <c r="L35" s="19">
        <v>60.19</v>
      </c>
      <c r="M35" s="74">
        <v>30</v>
      </c>
      <c r="N35" s="124" t="s">
        <v>157</v>
      </c>
      <c r="O35" s="75">
        <v>9</v>
      </c>
      <c r="P35" s="20"/>
      <c r="Q35" s="19" t="s">
        <v>158</v>
      </c>
      <c r="R35" s="77">
        <v>9</v>
      </c>
    </row>
    <row r="36" spans="1:18" ht="15.75" x14ac:dyDescent="0.25">
      <c r="A36" s="72">
        <v>8</v>
      </c>
      <c r="B36" s="82" t="s">
        <v>52</v>
      </c>
      <c r="C36" s="74" t="s">
        <v>53</v>
      </c>
      <c r="D36" s="17">
        <v>68.09</v>
      </c>
      <c r="E36" s="74">
        <v>10</v>
      </c>
      <c r="F36" s="17">
        <f t="shared" si="8"/>
        <v>78.09</v>
      </c>
      <c r="G36" s="75">
        <v>9</v>
      </c>
      <c r="H36" s="19">
        <v>114.9</v>
      </c>
      <c r="I36" s="74"/>
      <c r="J36" s="17">
        <f t="shared" si="9"/>
        <v>114.9</v>
      </c>
      <c r="K36" s="75">
        <v>8</v>
      </c>
      <c r="L36" s="19">
        <v>63.16</v>
      </c>
      <c r="M36" s="74">
        <v>30</v>
      </c>
      <c r="N36" s="84">
        <f t="shared" si="10"/>
        <v>93.16</v>
      </c>
      <c r="O36" s="75">
        <v>7</v>
      </c>
      <c r="P36" s="20">
        <v>15</v>
      </c>
      <c r="Q36" s="19">
        <f t="shared" si="11"/>
        <v>301.14999999999998</v>
      </c>
      <c r="R36" s="77">
        <v>7</v>
      </c>
    </row>
    <row r="37" spans="1:18" ht="15.75" x14ac:dyDescent="0.25">
      <c r="A37" s="72">
        <v>9</v>
      </c>
      <c r="B37" s="82" t="s">
        <v>101</v>
      </c>
      <c r="C37" s="74" t="s">
        <v>102</v>
      </c>
      <c r="D37" s="17">
        <v>62.88</v>
      </c>
      <c r="E37" s="74">
        <v>5</v>
      </c>
      <c r="F37" s="17">
        <f t="shared" si="8"/>
        <v>67.88</v>
      </c>
      <c r="G37" s="75">
        <v>8</v>
      </c>
      <c r="H37" s="19">
        <v>120.41</v>
      </c>
      <c r="I37" s="74">
        <v>40</v>
      </c>
      <c r="J37" s="17">
        <f t="shared" si="9"/>
        <v>160.41</v>
      </c>
      <c r="K37" s="75">
        <v>9</v>
      </c>
      <c r="L37" s="19">
        <v>93.38</v>
      </c>
      <c r="M37" s="74"/>
      <c r="N37" s="84">
        <f t="shared" si="10"/>
        <v>93.38</v>
      </c>
      <c r="O37" s="75">
        <v>8</v>
      </c>
      <c r="P37" s="20"/>
      <c r="Q37" s="19">
        <f t="shared" si="11"/>
        <v>321.66999999999996</v>
      </c>
      <c r="R37" s="77">
        <v>8</v>
      </c>
    </row>
    <row r="38" spans="1:18" ht="15.75" x14ac:dyDescent="0.25">
      <c r="A38" s="72"/>
      <c r="B38" s="31"/>
      <c r="C38" s="16"/>
      <c r="D38" s="16"/>
      <c r="E38" s="16"/>
      <c r="F38" s="17"/>
      <c r="G38" s="79"/>
      <c r="H38" s="26"/>
      <c r="I38" s="16"/>
      <c r="J38" s="17"/>
      <c r="K38" s="79"/>
      <c r="L38" s="26"/>
      <c r="M38" s="16"/>
      <c r="N38" s="17"/>
      <c r="O38" s="79"/>
      <c r="P38" s="20"/>
      <c r="Q38" s="19"/>
      <c r="R38" s="77"/>
    </row>
    <row r="39" spans="1:18" ht="18.75" x14ac:dyDescent="0.3">
      <c r="A39" s="72"/>
      <c r="B39" s="165" t="s">
        <v>65</v>
      </c>
      <c r="C39" s="166"/>
      <c r="D39" s="166"/>
      <c r="E39" s="166"/>
      <c r="F39" s="166"/>
      <c r="G39" s="167"/>
      <c r="H39" s="26"/>
      <c r="I39" s="16"/>
      <c r="J39" s="17"/>
      <c r="K39" s="79"/>
      <c r="L39" s="26"/>
      <c r="M39" s="16"/>
      <c r="N39" s="17"/>
      <c r="O39" s="79"/>
      <c r="P39" s="20"/>
      <c r="Q39" s="19"/>
      <c r="R39" s="77"/>
    </row>
    <row r="40" spans="1:18" ht="18.75" x14ac:dyDescent="0.3">
      <c r="A40" s="72">
        <v>1</v>
      </c>
      <c r="B40" s="97" t="s">
        <v>58</v>
      </c>
      <c r="C40" s="74" t="s">
        <v>159</v>
      </c>
      <c r="D40" s="17">
        <v>34.56</v>
      </c>
      <c r="E40" s="74"/>
      <c r="F40" s="17">
        <f>SUM(D40+E40)</f>
        <v>34.56</v>
      </c>
      <c r="G40" s="75">
        <v>1</v>
      </c>
      <c r="H40" s="19">
        <v>71.5</v>
      </c>
      <c r="I40" s="74">
        <v>5</v>
      </c>
      <c r="J40" s="17">
        <f>SUM(H40+I40)</f>
        <v>76.5</v>
      </c>
      <c r="K40" s="75">
        <v>1</v>
      </c>
      <c r="L40" s="26">
        <v>33.590000000000003</v>
      </c>
      <c r="M40" s="74">
        <v>30</v>
      </c>
      <c r="N40" s="17">
        <f>SUM(L40+M40)</f>
        <v>63.59</v>
      </c>
      <c r="O40" s="75">
        <v>3</v>
      </c>
      <c r="P40" s="20"/>
      <c r="Q40" s="19">
        <f>SUM(F40+J40+N40+P40)</f>
        <v>174.65</v>
      </c>
      <c r="R40" s="123">
        <v>1</v>
      </c>
    </row>
    <row r="41" spans="1:18" ht="18.75" x14ac:dyDescent="0.3">
      <c r="A41" s="72">
        <v>2</v>
      </c>
      <c r="B41" s="97" t="s">
        <v>108</v>
      </c>
      <c r="C41" s="74" t="s">
        <v>109</v>
      </c>
      <c r="D41" s="17">
        <v>40.31</v>
      </c>
      <c r="E41" s="20"/>
      <c r="F41" s="17">
        <f t="shared" ref="F41:F45" si="12">SUM(D41+E41)</f>
        <v>40.31</v>
      </c>
      <c r="G41" s="75">
        <v>2</v>
      </c>
      <c r="H41" s="19">
        <v>84.94</v>
      </c>
      <c r="I41" s="74">
        <v>5</v>
      </c>
      <c r="J41" s="17">
        <f t="shared" ref="J41:J45" si="13">SUM(H41+I41)</f>
        <v>89.94</v>
      </c>
      <c r="K41" s="75">
        <v>5</v>
      </c>
      <c r="L41" s="19">
        <v>31.13</v>
      </c>
      <c r="M41" s="74">
        <v>30</v>
      </c>
      <c r="N41" s="17">
        <f t="shared" ref="N41:N45" si="14">SUM(L41+M41)</f>
        <v>61.129999999999995</v>
      </c>
      <c r="O41" s="75">
        <v>2</v>
      </c>
      <c r="P41" s="20"/>
      <c r="Q41" s="19">
        <f t="shared" ref="Q41:Q45" si="15">SUM(F41+J41+N41+P41)</f>
        <v>191.38</v>
      </c>
      <c r="R41" s="122">
        <v>2</v>
      </c>
    </row>
    <row r="42" spans="1:18" ht="18.75" x14ac:dyDescent="0.3">
      <c r="A42" s="86">
        <v>3</v>
      </c>
      <c r="B42" s="97" t="s">
        <v>69</v>
      </c>
      <c r="C42" s="74" t="s">
        <v>70</v>
      </c>
      <c r="D42" s="17">
        <v>65.459999999999994</v>
      </c>
      <c r="E42" s="20"/>
      <c r="F42" s="17">
        <f t="shared" si="12"/>
        <v>65.459999999999994</v>
      </c>
      <c r="G42" s="87">
        <v>4</v>
      </c>
      <c r="H42" s="19">
        <v>79.69</v>
      </c>
      <c r="I42" s="74">
        <v>10</v>
      </c>
      <c r="J42" s="17">
        <f t="shared" si="13"/>
        <v>89.69</v>
      </c>
      <c r="K42" s="75">
        <v>4</v>
      </c>
      <c r="L42" s="19">
        <v>52.37</v>
      </c>
      <c r="M42" s="74"/>
      <c r="N42" s="17">
        <f t="shared" si="14"/>
        <v>52.37</v>
      </c>
      <c r="O42" s="75">
        <v>1</v>
      </c>
      <c r="P42" s="20"/>
      <c r="Q42" s="19">
        <f t="shared" si="15"/>
        <v>207.51999999999998</v>
      </c>
      <c r="R42" s="121">
        <v>3</v>
      </c>
    </row>
    <row r="43" spans="1:18" ht="15.75" x14ac:dyDescent="0.25">
      <c r="A43" s="86">
        <v>4</v>
      </c>
      <c r="B43" s="97" t="s">
        <v>67</v>
      </c>
      <c r="C43" s="74" t="s">
        <v>68</v>
      </c>
      <c r="D43" s="17">
        <v>68.900000000000006</v>
      </c>
      <c r="E43" s="20">
        <v>30</v>
      </c>
      <c r="F43" s="17">
        <f t="shared" si="12"/>
        <v>98.9</v>
      </c>
      <c r="G43" s="87">
        <v>6</v>
      </c>
      <c r="H43" s="19">
        <v>83.41</v>
      </c>
      <c r="I43" s="74"/>
      <c r="J43" s="17">
        <f t="shared" si="13"/>
        <v>83.41</v>
      </c>
      <c r="K43" s="75">
        <v>3</v>
      </c>
      <c r="L43" s="19">
        <v>71.849999999999994</v>
      </c>
      <c r="M43" s="74"/>
      <c r="N43" s="17">
        <f t="shared" si="14"/>
        <v>71.849999999999994</v>
      </c>
      <c r="O43" s="75">
        <v>5</v>
      </c>
      <c r="P43" s="20"/>
      <c r="Q43" s="19">
        <f t="shared" si="15"/>
        <v>254.16</v>
      </c>
      <c r="R43" s="77">
        <v>6</v>
      </c>
    </row>
    <row r="44" spans="1:18" ht="15.75" x14ac:dyDescent="0.25">
      <c r="A44" s="86">
        <v>5</v>
      </c>
      <c r="B44" s="97" t="s">
        <v>73</v>
      </c>
      <c r="C44" s="74" t="s">
        <v>74</v>
      </c>
      <c r="D44" s="17">
        <v>48.22</v>
      </c>
      <c r="E44" s="20">
        <v>40</v>
      </c>
      <c r="F44" s="17">
        <f t="shared" si="12"/>
        <v>88.22</v>
      </c>
      <c r="G44" s="87">
        <v>5</v>
      </c>
      <c r="H44" s="19">
        <v>78.38</v>
      </c>
      <c r="I44" s="74"/>
      <c r="J44" s="17">
        <f t="shared" si="13"/>
        <v>78.38</v>
      </c>
      <c r="K44" s="75">
        <v>2</v>
      </c>
      <c r="L44" s="19">
        <v>43.19</v>
      </c>
      <c r="M44" s="74">
        <v>30</v>
      </c>
      <c r="N44" s="17">
        <f t="shared" si="14"/>
        <v>73.19</v>
      </c>
      <c r="O44" s="75">
        <v>6</v>
      </c>
      <c r="P44" s="20"/>
      <c r="Q44" s="19">
        <f t="shared" si="15"/>
        <v>239.79</v>
      </c>
      <c r="R44" s="77">
        <v>5</v>
      </c>
    </row>
    <row r="45" spans="1:18" ht="15.75" x14ac:dyDescent="0.25">
      <c r="A45" s="72">
        <v>6</v>
      </c>
      <c r="B45" s="97" t="s">
        <v>71</v>
      </c>
      <c r="C45" s="74" t="s">
        <v>72</v>
      </c>
      <c r="D45" s="17">
        <v>57.22</v>
      </c>
      <c r="E45" s="74"/>
      <c r="F45" s="17">
        <f t="shared" si="12"/>
        <v>57.22</v>
      </c>
      <c r="G45" s="87">
        <v>3</v>
      </c>
      <c r="H45" s="19">
        <v>101.18</v>
      </c>
      <c r="I45" s="74"/>
      <c r="J45" s="17">
        <f t="shared" si="13"/>
        <v>101.18</v>
      </c>
      <c r="K45" s="75">
        <v>6</v>
      </c>
      <c r="L45" s="26">
        <v>38.19</v>
      </c>
      <c r="M45" s="74">
        <v>30</v>
      </c>
      <c r="N45" s="17">
        <f t="shared" si="14"/>
        <v>68.19</v>
      </c>
      <c r="O45" s="75">
        <v>4</v>
      </c>
      <c r="P45" s="20"/>
      <c r="Q45" s="19">
        <f t="shared" si="15"/>
        <v>226.59</v>
      </c>
      <c r="R45" s="77">
        <v>4</v>
      </c>
    </row>
    <row r="46" spans="1:18" ht="15.75" x14ac:dyDescent="0.25">
      <c r="A46" s="88"/>
      <c r="B46" s="89"/>
      <c r="C46" s="90"/>
      <c r="D46" s="21"/>
      <c r="E46" s="27"/>
      <c r="F46" s="21"/>
      <c r="G46" s="87"/>
      <c r="H46" s="19"/>
      <c r="I46" s="74"/>
      <c r="J46" s="17"/>
      <c r="K46" s="75"/>
      <c r="L46" s="26"/>
      <c r="M46" s="74"/>
      <c r="N46" s="17"/>
      <c r="O46" s="75"/>
      <c r="P46" s="20"/>
      <c r="Q46" s="19"/>
      <c r="R46" s="77"/>
    </row>
    <row r="47" spans="1:18" ht="18.75" x14ac:dyDescent="0.3">
      <c r="A47" s="72"/>
      <c r="B47" s="165" t="s">
        <v>75</v>
      </c>
      <c r="C47" s="166"/>
      <c r="D47" s="166"/>
      <c r="E47" s="166"/>
      <c r="F47" s="166"/>
      <c r="G47" s="167"/>
      <c r="H47" s="26"/>
      <c r="I47" s="16"/>
      <c r="J47" s="17"/>
      <c r="K47" s="79"/>
      <c r="L47" s="26"/>
      <c r="M47" s="16"/>
      <c r="N47" s="17"/>
      <c r="O47" s="79"/>
      <c r="P47" s="20"/>
      <c r="Q47" s="19"/>
      <c r="R47" s="77"/>
    </row>
    <row r="48" spans="1:18" ht="15.75" x14ac:dyDescent="0.25">
      <c r="A48" s="72">
        <v>1</v>
      </c>
      <c r="B48" s="85" t="s">
        <v>160</v>
      </c>
      <c r="C48" s="74" t="s">
        <v>155</v>
      </c>
      <c r="D48" s="17">
        <v>44.31</v>
      </c>
      <c r="E48" s="74"/>
      <c r="F48" s="17">
        <f>SUM(D48+E48)</f>
        <v>44.31</v>
      </c>
      <c r="G48" s="75">
        <v>4</v>
      </c>
      <c r="H48" s="19">
        <v>69.25</v>
      </c>
      <c r="I48" s="74"/>
      <c r="J48" s="17">
        <f>SUM(H48+I48)</f>
        <v>69.25</v>
      </c>
      <c r="K48" s="75">
        <v>2</v>
      </c>
      <c r="L48" s="26">
        <v>31.97</v>
      </c>
      <c r="M48" s="74"/>
      <c r="N48" s="125" t="s">
        <v>165</v>
      </c>
      <c r="O48" s="75">
        <v>4</v>
      </c>
      <c r="P48" s="20"/>
      <c r="Q48" s="19" t="s">
        <v>166</v>
      </c>
      <c r="R48" s="77">
        <v>4</v>
      </c>
    </row>
    <row r="49" spans="1:18" ht="18.75" x14ac:dyDescent="0.3">
      <c r="A49" s="72">
        <v>2</v>
      </c>
      <c r="B49" s="85" t="s">
        <v>78</v>
      </c>
      <c r="C49" s="74" t="s">
        <v>42</v>
      </c>
      <c r="D49" s="17">
        <v>28.35</v>
      </c>
      <c r="E49" s="74"/>
      <c r="F49" s="17">
        <f t="shared" ref="F49:F51" si="16">SUM(D49+E49)</f>
        <v>28.35</v>
      </c>
      <c r="G49" s="75">
        <v>1</v>
      </c>
      <c r="H49" s="19">
        <v>76.84</v>
      </c>
      <c r="I49" s="74"/>
      <c r="J49" s="17">
        <f t="shared" ref="J49:J51" si="17">SUM(H49+I49)</f>
        <v>76.84</v>
      </c>
      <c r="K49" s="75">
        <v>3</v>
      </c>
      <c r="L49" s="26">
        <v>33.82</v>
      </c>
      <c r="M49" s="74"/>
      <c r="N49" s="17">
        <f t="shared" ref="N49:N51" si="18">SUM(L49+M49)</f>
        <v>33.82</v>
      </c>
      <c r="O49" s="75">
        <v>2</v>
      </c>
      <c r="P49" s="20"/>
      <c r="Q49" s="19">
        <f t="shared" ref="Q49:Q51" si="19">SUM(F49+J49+N49+P49)</f>
        <v>139.01</v>
      </c>
      <c r="R49" s="126">
        <v>2</v>
      </c>
    </row>
    <row r="50" spans="1:18" ht="18.75" x14ac:dyDescent="0.3">
      <c r="A50" s="72">
        <v>3</v>
      </c>
      <c r="B50" s="85" t="s">
        <v>161</v>
      </c>
      <c r="C50" s="74" t="s">
        <v>162</v>
      </c>
      <c r="D50" s="17">
        <v>29.53</v>
      </c>
      <c r="E50" s="74"/>
      <c r="F50" s="17">
        <f t="shared" si="16"/>
        <v>29.53</v>
      </c>
      <c r="G50" s="75">
        <v>2</v>
      </c>
      <c r="H50" s="19">
        <v>65.25</v>
      </c>
      <c r="I50" s="74"/>
      <c r="J50" s="17">
        <f t="shared" si="17"/>
        <v>65.25</v>
      </c>
      <c r="K50" s="75">
        <v>1</v>
      </c>
      <c r="L50" s="26">
        <v>26.19</v>
      </c>
      <c r="M50" s="74"/>
      <c r="N50" s="17">
        <f t="shared" si="18"/>
        <v>26.19</v>
      </c>
      <c r="O50" s="75">
        <v>1</v>
      </c>
      <c r="P50" s="20"/>
      <c r="Q50" s="19">
        <f t="shared" si="19"/>
        <v>120.97</v>
      </c>
      <c r="R50" s="127">
        <v>1</v>
      </c>
    </row>
    <row r="51" spans="1:18" ht="18.75" x14ac:dyDescent="0.3">
      <c r="A51" s="72">
        <v>4</v>
      </c>
      <c r="B51" s="85" t="s">
        <v>163</v>
      </c>
      <c r="C51" s="74" t="s">
        <v>164</v>
      </c>
      <c r="D51" s="17">
        <v>30.97</v>
      </c>
      <c r="E51" s="74"/>
      <c r="F51" s="17">
        <f t="shared" si="16"/>
        <v>30.97</v>
      </c>
      <c r="G51" s="75">
        <v>3</v>
      </c>
      <c r="H51" s="19">
        <v>75.47</v>
      </c>
      <c r="I51" s="74">
        <v>5</v>
      </c>
      <c r="J51" s="17">
        <f t="shared" si="17"/>
        <v>80.47</v>
      </c>
      <c r="K51" s="75">
        <v>4</v>
      </c>
      <c r="L51" s="26">
        <v>34.94</v>
      </c>
      <c r="M51" s="74">
        <v>30</v>
      </c>
      <c r="N51" s="17">
        <f t="shared" si="18"/>
        <v>64.94</v>
      </c>
      <c r="O51" s="75">
        <v>3</v>
      </c>
      <c r="P51" s="20"/>
      <c r="Q51" s="19">
        <f t="shared" si="19"/>
        <v>176.38</v>
      </c>
      <c r="R51" s="128">
        <v>3</v>
      </c>
    </row>
  </sheetData>
  <mergeCells count="17">
    <mergeCell ref="B1:K1"/>
    <mergeCell ref="A3:G3"/>
    <mergeCell ref="L3:R3"/>
    <mergeCell ref="A5:A6"/>
    <mergeCell ref="B5:B6"/>
    <mergeCell ref="C5:C6"/>
    <mergeCell ref="D5:F5"/>
    <mergeCell ref="G5:G6"/>
    <mergeCell ref="H5:J5"/>
    <mergeCell ref="K5:K6"/>
    <mergeCell ref="B47:G47"/>
    <mergeCell ref="L5:N5"/>
    <mergeCell ref="O5:O6"/>
    <mergeCell ref="B7:G7"/>
    <mergeCell ref="B17:G17"/>
    <mergeCell ref="B28:G28"/>
    <mergeCell ref="B39:G3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workbookViewId="0">
      <selection activeCell="R53" sqref="R53"/>
    </sheetView>
  </sheetViews>
  <sheetFormatPr defaultRowHeight="15" x14ac:dyDescent="0.25"/>
  <cols>
    <col min="1" max="1" width="4.5703125" customWidth="1"/>
    <col min="2" max="2" width="18.7109375" customWidth="1"/>
    <col min="4" max="4" width="6.7109375" customWidth="1"/>
    <col min="5" max="5" width="6.5703125" customWidth="1"/>
    <col min="6" max="6" width="7.28515625" customWidth="1"/>
    <col min="7" max="7" width="4.5703125" customWidth="1"/>
    <col min="8" max="8" width="7" customWidth="1"/>
    <col min="9" max="9" width="5.140625" customWidth="1"/>
    <col min="10" max="10" width="8.7109375" customWidth="1"/>
    <col min="11" max="11" width="5.140625" customWidth="1"/>
    <col min="12" max="12" width="7.140625" customWidth="1"/>
    <col min="13" max="13" width="5.42578125" customWidth="1"/>
    <col min="14" max="14" width="7.140625" customWidth="1"/>
    <col min="15" max="15" width="5.140625" customWidth="1"/>
    <col min="16" max="16" width="4.85546875" customWidth="1"/>
    <col min="17" max="17" width="8.140625" customWidth="1"/>
    <col min="18" max="18" width="5.7109375" customWidth="1"/>
  </cols>
  <sheetData>
    <row r="1" spans="1:18" ht="18.75" x14ac:dyDescent="0.3">
      <c r="A1" s="63"/>
      <c r="B1" s="151" t="s">
        <v>24</v>
      </c>
      <c r="C1" s="151"/>
      <c r="D1" s="151"/>
      <c r="E1" s="151"/>
      <c r="F1" s="151"/>
      <c r="G1" s="151"/>
      <c r="H1" s="151"/>
      <c r="I1" s="151"/>
      <c r="J1" s="151"/>
      <c r="K1" s="151"/>
      <c r="L1" s="63"/>
      <c r="M1" s="63"/>
      <c r="N1" s="63"/>
      <c r="O1" s="63"/>
      <c r="P1" s="63"/>
      <c r="Q1" s="63"/>
      <c r="R1" s="63"/>
    </row>
    <row r="2" spans="1:18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18.75" x14ac:dyDescent="0.3">
      <c r="A3" s="181" t="s">
        <v>168</v>
      </c>
      <c r="B3" s="181"/>
      <c r="C3" s="181"/>
      <c r="D3" s="181"/>
      <c r="E3" s="181"/>
      <c r="F3" s="181"/>
      <c r="G3" s="181"/>
      <c r="H3" s="63"/>
      <c r="I3" s="63"/>
      <c r="J3" s="63"/>
      <c r="K3" s="63"/>
      <c r="L3" s="182" t="s">
        <v>169</v>
      </c>
      <c r="M3" s="181"/>
      <c r="N3" s="181"/>
      <c r="O3" s="181"/>
      <c r="P3" s="181"/>
      <c r="Q3" s="181"/>
      <c r="R3" s="181"/>
    </row>
    <row r="4" spans="1:18" ht="15.75" thickBot="1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8" ht="15.75" thickTop="1" x14ac:dyDescent="0.25">
      <c r="A5" s="183" t="s">
        <v>25</v>
      </c>
      <c r="B5" s="185" t="s">
        <v>26</v>
      </c>
      <c r="C5" s="187" t="s">
        <v>27</v>
      </c>
      <c r="D5" s="169" t="s">
        <v>28</v>
      </c>
      <c r="E5" s="169"/>
      <c r="F5" s="169"/>
      <c r="G5" s="170" t="s">
        <v>11</v>
      </c>
      <c r="H5" s="168" t="s">
        <v>29</v>
      </c>
      <c r="I5" s="169"/>
      <c r="J5" s="169"/>
      <c r="K5" s="170" t="s">
        <v>11</v>
      </c>
      <c r="L5" s="168" t="s">
        <v>30</v>
      </c>
      <c r="M5" s="169"/>
      <c r="N5" s="169"/>
      <c r="O5" s="170" t="s">
        <v>11</v>
      </c>
      <c r="P5" s="65"/>
      <c r="Q5" s="8"/>
      <c r="R5" s="10"/>
    </row>
    <row r="6" spans="1:18" ht="69" x14ac:dyDescent="0.25">
      <c r="A6" s="184"/>
      <c r="B6" s="186"/>
      <c r="C6" s="188"/>
      <c r="D6" s="66" t="s">
        <v>31</v>
      </c>
      <c r="E6" s="66" t="s">
        <v>32</v>
      </c>
      <c r="F6" s="66" t="s">
        <v>33</v>
      </c>
      <c r="G6" s="171"/>
      <c r="H6" s="67" t="s">
        <v>31</v>
      </c>
      <c r="I6" s="66" t="s">
        <v>32</v>
      </c>
      <c r="J6" s="66" t="s">
        <v>33</v>
      </c>
      <c r="K6" s="171"/>
      <c r="L6" s="67" t="s">
        <v>31</v>
      </c>
      <c r="M6" s="66" t="s">
        <v>32</v>
      </c>
      <c r="N6" s="66" t="s">
        <v>33</v>
      </c>
      <c r="O6" s="171"/>
      <c r="P6" s="68" t="s">
        <v>34</v>
      </c>
      <c r="Q6" s="67" t="s">
        <v>35</v>
      </c>
      <c r="R6" s="66" t="s">
        <v>36</v>
      </c>
    </row>
    <row r="7" spans="1:18" ht="18.75" x14ac:dyDescent="0.25">
      <c r="A7" s="69"/>
      <c r="B7" s="172" t="s">
        <v>37</v>
      </c>
      <c r="C7" s="173"/>
      <c r="D7" s="173"/>
      <c r="E7" s="173"/>
      <c r="F7" s="173"/>
      <c r="G7" s="174"/>
      <c r="H7" s="67"/>
      <c r="I7" s="66"/>
      <c r="J7" s="66"/>
      <c r="K7" s="70"/>
      <c r="L7" s="67"/>
      <c r="M7" s="66"/>
      <c r="N7" s="66"/>
      <c r="O7" s="70"/>
      <c r="P7" s="71"/>
      <c r="Q7" s="67"/>
      <c r="R7" s="91"/>
    </row>
    <row r="8" spans="1:18" ht="15.75" x14ac:dyDescent="0.25">
      <c r="A8" s="72">
        <v>1</v>
      </c>
      <c r="B8" s="73" t="s">
        <v>87</v>
      </c>
      <c r="C8" s="74" t="s">
        <v>47</v>
      </c>
      <c r="D8" s="17">
        <v>34</v>
      </c>
      <c r="E8" s="74">
        <v>10</v>
      </c>
      <c r="F8" s="17">
        <f>SUM(D8+E8)</f>
        <v>44</v>
      </c>
      <c r="G8" s="75">
        <v>5</v>
      </c>
      <c r="H8" s="19">
        <v>90.72</v>
      </c>
      <c r="I8" s="74"/>
      <c r="J8" s="17">
        <f>SUM(H8+I8)</f>
        <v>90.72</v>
      </c>
      <c r="K8" s="75">
        <v>4</v>
      </c>
      <c r="L8" s="19">
        <v>50.68</v>
      </c>
      <c r="M8" s="74">
        <v>10</v>
      </c>
      <c r="N8" s="17">
        <f>SUM(L8+M8)</f>
        <v>60.68</v>
      </c>
      <c r="O8" s="75">
        <v>5</v>
      </c>
      <c r="P8" s="76"/>
      <c r="Q8" s="19">
        <f t="shared" ref="Q8:Q12" si="0">SUM(F8+J8+N8+P8)</f>
        <v>195.4</v>
      </c>
      <c r="R8" s="77">
        <v>5</v>
      </c>
    </row>
    <row r="9" spans="1:18" ht="15.75" x14ac:dyDescent="0.25">
      <c r="A9" s="72">
        <v>2</v>
      </c>
      <c r="B9" s="73" t="s">
        <v>141</v>
      </c>
      <c r="C9" s="74" t="s">
        <v>142</v>
      </c>
      <c r="D9" s="16">
        <v>27.06</v>
      </c>
      <c r="E9" s="74"/>
      <c r="F9" s="17">
        <f t="shared" ref="F9:F12" si="1">SUM(D9+E9)</f>
        <v>27.06</v>
      </c>
      <c r="G9" s="75">
        <v>2</v>
      </c>
      <c r="H9" s="19">
        <v>80.69</v>
      </c>
      <c r="I9" s="74">
        <v>30</v>
      </c>
      <c r="J9" s="17">
        <f t="shared" ref="J9:J12" si="2">SUM(H9+I9)</f>
        <v>110.69</v>
      </c>
      <c r="K9" s="75">
        <v>5</v>
      </c>
      <c r="L9" s="26">
        <v>30.35</v>
      </c>
      <c r="M9" s="74">
        <v>5</v>
      </c>
      <c r="N9" s="17">
        <f t="shared" ref="N9:N12" si="3">SUM(L9+M9)</f>
        <v>35.35</v>
      </c>
      <c r="O9" s="75">
        <v>4</v>
      </c>
      <c r="P9" s="76"/>
      <c r="Q9" s="19">
        <f t="shared" si="0"/>
        <v>173.1</v>
      </c>
      <c r="R9" s="77">
        <v>4</v>
      </c>
    </row>
    <row r="10" spans="1:18" ht="18.75" x14ac:dyDescent="0.3">
      <c r="A10" s="72">
        <v>3</v>
      </c>
      <c r="B10" s="73" t="s">
        <v>174</v>
      </c>
      <c r="C10" s="74" t="s">
        <v>89</v>
      </c>
      <c r="D10" s="16">
        <v>23.69</v>
      </c>
      <c r="E10" s="74"/>
      <c r="F10" s="17">
        <f t="shared" si="1"/>
        <v>23.69</v>
      </c>
      <c r="G10" s="75">
        <v>1</v>
      </c>
      <c r="H10" s="19">
        <v>52.72</v>
      </c>
      <c r="I10" s="74"/>
      <c r="J10" s="17">
        <f t="shared" si="2"/>
        <v>52.72</v>
      </c>
      <c r="K10" s="75">
        <v>2</v>
      </c>
      <c r="L10" s="26">
        <v>25.81</v>
      </c>
      <c r="M10" s="74"/>
      <c r="N10" s="17">
        <f t="shared" si="3"/>
        <v>25.81</v>
      </c>
      <c r="O10" s="75">
        <v>1</v>
      </c>
      <c r="P10" s="76"/>
      <c r="Q10" s="19">
        <f t="shared" si="0"/>
        <v>102.22</v>
      </c>
      <c r="R10" s="123">
        <v>1</v>
      </c>
    </row>
    <row r="11" spans="1:18" ht="18.75" x14ac:dyDescent="0.3">
      <c r="A11" s="72">
        <v>4</v>
      </c>
      <c r="B11" s="73" t="s">
        <v>38</v>
      </c>
      <c r="C11" s="74" t="s">
        <v>39</v>
      </c>
      <c r="D11" s="17">
        <v>31.1</v>
      </c>
      <c r="E11" s="74"/>
      <c r="F11" s="17">
        <f t="shared" si="1"/>
        <v>31.1</v>
      </c>
      <c r="G11" s="75">
        <v>4</v>
      </c>
      <c r="H11" s="19">
        <v>68.75</v>
      </c>
      <c r="I11" s="74"/>
      <c r="J11" s="17">
        <f t="shared" si="2"/>
        <v>68.75</v>
      </c>
      <c r="K11" s="75">
        <v>3</v>
      </c>
      <c r="L11" s="26">
        <v>28.66</v>
      </c>
      <c r="M11" s="74"/>
      <c r="N11" s="17">
        <f t="shared" si="3"/>
        <v>28.66</v>
      </c>
      <c r="O11" s="75">
        <v>2</v>
      </c>
      <c r="P11" s="76"/>
      <c r="Q11" s="19">
        <f t="shared" si="0"/>
        <v>128.51</v>
      </c>
      <c r="R11" s="190">
        <v>3</v>
      </c>
    </row>
    <row r="12" spans="1:18" ht="18.75" x14ac:dyDescent="0.3">
      <c r="A12" s="72">
        <v>5</v>
      </c>
      <c r="B12" s="73" t="s">
        <v>71</v>
      </c>
      <c r="C12" s="74" t="s">
        <v>42</v>
      </c>
      <c r="D12" s="17">
        <v>30.82</v>
      </c>
      <c r="E12" s="74"/>
      <c r="F12" s="17">
        <f t="shared" si="1"/>
        <v>30.82</v>
      </c>
      <c r="G12" s="75">
        <v>3</v>
      </c>
      <c r="H12" s="19">
        <v>50.25</v>
      </c>
      <c r="I12" s="74"/>
      <c r="J12" s="17">
        <f t="shared" si="2"/>
        <v>50.25</v>
      </c>
      <c r="K12" s="75">
        <v>1</v>
      </c>
      <c r="L12" s="26">
        <v>28.4</v>
      </c>
      <c r="M12" s="74">
        <v>5</v>
      </c>
      <c r="N12" s="17">
        <f t="shared" si="3"/>
        <v>33.4</v>
      </c>
      <c r="O12" s="75">
        <v>3</v>
      </c>
      <c r="P12" s="76"/>
      <c r="Q12" s="19">
        <f t="shared" si="0"/>
        <v>114.47</v>
      </c>
      <c r="R12" s="122">
        <v>2</v>
      </c>
    </row>
    <row r="13" spans="1:18" ht="15.75" x14ac:dyDescent="0.25">
      <c r="A13" s="72"/>
      <c r="B13" s="78"/>
      <c r="C13" s="16"/>
      <c r="D13" s="16"/>
      <c r="E13" s="16"/>
      <c r="F13" s="17"/>
      <c r="G13" s="79"/>
      <c r="H13" s="26"/>
      <c r="I13" s="16"/>
      <c r="J13" s="17"/>
      <c r="K13" s="79"/>
      <c r="L13" s="26"/>
      <c r="M13" s="16"/>
      <c r="N13" s="17"/>
      <c r="O13" s="79"/>
      <c r="P13" s="80"/>
      <c r="Q13" s="19"/>
      <c r="R13" s="77"/>
    </row>
    <row r="14" spans="1:18" ht="18.75" x14ac:dyDescent="0.3">
      <c r="A14" s="72"/>
      <c r="B14" s="175" t="s">
        <v>45</v>
      </c>
      <c r="C14" s="176"/>
      <c r="D14" s="176"/>
      <c r="E14" s="176"/>
      <c r="F14" s="176"/>
      <c r="G14" s="177"/>
      <c r="H14" s="26"/>
      <c r="I14" s="16"/>
      <c r="J14" s="17"/>
      <c r="K14" s="79"/>
      <c r="L14" s="26"/>
      <c r="M14" s="16"/>
      <c r="N14" s="17"/>
      <c r="O14" s="79"/>
      <c r="P14" s="80"/>
      <c r="Q14" s="19"/>
      <c r="R14" s="77"/>
    </row>
    <row r="15" spans="1:18" ht="15.75" x14ac:dyDescent="0.25">
      <c r="A15" s="72">
        <v>1</v>
      </c>
      <c r="B15" s="96" t="s">
        <v>66</v>
      </c>
      <c r="C15" s="93" t="s">
        <v>41</v>
      </c>
      <c r="D15" s="43">
        <v>25.46</v>
      </c>
      <c r="E15" s="93"/>
      <c r="F15" s="43">
        <f>SUM(D15+E15)</f>
        <v>25.46</v>
      </c>
      <c r="G15" s="94">
        <v>1</v>
      </c>
      <c r="H15" s="33">
        <v>63.34</v>
      </c>
      <c r="I15" s="93">
        <v>5</v>
      </c>
      <c r="J15" s="43">
        <f>SUM(H15+I15)</f>
        <v>68.34</v>
      </c>
      <c r="K15" s="94">
        <v>3</v>
      </c>
      <c r="L15" s="40">
        <v>33.909999999999997</v>
      </c>
      <c r="M15" s="93">
        <v>40</v>
      </c>
      <c r="N15" s="43">
        <f>SUM(L15+M15)</f>
        <v>73.91</v>
      </c>
      <c r="O15" s="94">
        <v>7</v>
      </c>
      <c r="P15" s="95"/>
      <c r="Q15" s="33">
        <f>SUM(F15+J15+N15+P15)</f>
        <v>167.71</v>
      </c>
      <c r="R15" s="77">
        <v>4</v>
      </c>
    </row>
    <row r="16" spans="1:18" ht="18.75" x14ac:dyDescent="0.3">
      <c r="A16" s="72">
        <v>2</v>
      </c>
      <c r="B16" s="96" t="s">
        <v>56</v>
      </c>
      <c r="C16" s="93" t="s">
        <v>57</v>
      </c>
      <c r="D16" s="43">
        <v>27.25</v>
      </c>
      <c r="E16" s="93"/>
      <c r="F16" s="43">
        <f t="shared" ref="F16:F21" si="4">SUM(D16+E16)</f>
        <v>27.25</v>
      </c>
      <c r="G16" s="94">
        <v>3</v>
      </c>
      <c r="H16" s="33">
        <v>61.68</v>
      </c>
      <c r="I16" s="93">
        <v>15</v>
      </c>
      <c r="J16" s="43">
        <f t="shared" ref="J16:J21" si="5">SUM(H16+I16)</f>
        <v>76.680000000000007</v>
      </c>
      <c r="K16" s="94">
        <v>4</v>
      </c>
      <c r="L16" s="40">
        <v>32.97</v>
      </c>
      <c r="M16" s="93">
        <v>5</v>
      </c>
      <c r="N16" s="43">
        <f t="shared" ref="N16:N21" si="6">SUM(L16+M16)</f>
        <v>37.97</v>
      </c>
      <c r="O16" s="94">
        <v>3</v>
      </c>
      <c r="P16" s="95"/>
      <c r="Q16" s="33">
        <f t="shared" ref="Q16:Q21" si="7">SUM(F16+J16+N16+P16)</f>
        <v>141.9</v>
      </c>
      <c r="R16" s="190">
        <v>3</v>
      </c>
    </row>
    <row r="17" spans="1:18" ht="15.75" x14ac:dyDescent="0.25">
      <c r="A17" s="72">
        <v>3</v>
      </c>
      <c r="B17" s="96" t="s">
        <v>175</v>
      </c>
      <c r="C17" s="93" t="s">
        <v>148</v>
      </c>
      <c r="D17" s="43">
        <v>41.9</v>
      </c>
      <c r="E17" s="93"/>
      <c r="F17" s="43">
        <f t="shared" si="4"/>
        <v>41.9</v>
      </c>
      <c r="G17" s="94">
        <v>6</v>
      </c>
      <c r="H17" s="33">
        <v>80.41</v>
      </c>
      <c r="I17" s="93"/>
      <c r="J17" s="43">
        <f t="shared" si="5"/>
        <v>80.41</v>
      </c>
      <c r="K17" s="94">
        <v>5</v>
      </c>
      <c r="L17" s="33">
        <v>52.29</v>
      </c>
      <c r="M17" s="93">
        <v>15</v>
      </c>
      <c r="N17" s="43">
        <f t="shared" si="6"/>
        <v>67.289999999999992</v>
      </c>
      <c r="O17" s="94">
        <v>5</v>
      </c>
      <c r="P17" s="95"/>
      <c r="Q17" s="33">
        <f t="shared" si="7"/>
        <v>189.6</v>
      </c>
      <c r="R17" s="77">
        <v>6</v>
      </c>
    </row>
    <row r="18" spans="1:18" ht="15.75" x14ac:dyDescent="0.25">
      <c r="A18" s="72">
        <v>4</v>
      </c>
      <c r="B18" s="96" t="s">
        <v>61</v>
      </c>
      <c r="C18" s="93" t="s">
        <v>62</v>
      </c>
      <c r="D18" s="43">
        <v>26.93</v>
      </c>
      <c r="E18" s="93"/>
      <c r="F18" s="43">
        <f t="shared" si="4"/>
        <v>26.93</v>
      </c>
      <c r="G18" s="94">
        <v>2</v>
      </c>
      <c r="H18" s="33">
        <v>79.25</v>
      </c>
      <c r="I18" s="93">
        <v>25</v>
      </c>
      <c r="J18" s="43">
        <f t="shared" si="5"/>
        <v>104.25</v>
      </c>
      <c r="K18" s="94">
        <v>6</v>
      </c>
      <c r="L18" s="33">
        <v>40.75</v>
      </c>
      <c r="M18" s="93">
        <v>10</v>
      </c>
      <c r="N18" s="43">
        <f t="shared" si="6"/>
        <v>50.75</v>
      </c>
      <c r="O18" s="94">
        <v>4</v>
      </c>
      <c r="P18" s="95"/>
      <c r="Q18" s="33">
        <f t="shared" si="7"/>
        <v>181.93</v>
      </c>
      <c r="R18" s="77">
        <v>5</v>
      </c>
    </row>
    <row r="19" spans="1:18" ht="18.75" x14ac:dyDescent="0.3">
      <c r="A19" s="72">
        <v>5</v>
      </c>
      <c r="B19" s="96" t="s">
        <v>50</v>
      </c>
      <c r="C19" s="93" t="s">
        <v>51</v>
      </c>
      <c r="D19" s="43">
        <v>35.18</v>
      </c>
      <c r="E19" s="93"/>
      <c r="F19" s="43">
        <f t="shared" si="4"/>
        <v>35.18</v>
      </c>
      <c r="G19" s="94">
        <v>4</v>
      </c>
      <c r="H19" s="33">
        <v>56.56</v>
      </c>
      <c r="I19" s="93">
        <v>5</v>
      </c>
      <c r="J19" s="43">
        <f t="shared" si="5"/>
        <v>61.56</v>
      </c>
      <c r="K19" s="94">
        <v>1</v>
      </c>
      <c r="L19" s="33">
        <v>27.97</v>
      </c>
      <c r="M19" s="93">
        <v>5</v>
      </c>
      <c r="N19" s="43">
        <f t="shared" si="6"/>
        <v>32.97</v>
      </c>
      <c r="O19" s="94">
        <v>1</v>
      </c>
      <c r="P19" s="95"/>
      <c r="Q19" s="33">
        <f t="shared" si="7"/>
        <v>129.71</v>
      </c>
      <c r="R19" s="123">
        <v>1</v>
      </c>
    </row>
    <row r="20" spans="1:18" s="129" customFormat="1" ht="15.75" x14ac:dyDescent="0.25">
      <c r="A20" s="132">
        <v>6</v>
      </c>
      <c r="B20" s="96" t="s">
        <v>59</v>
      </c>
      <c r="C20" s="93" t="s">
        <v>60</v>
      </c>
      <c r="D20" s="43">
        <v>46.41</v>
      </c>
      <c r="E20" s="93">
        <v>40</v>
      </c>
      <c r="F20" s="43">
        <f t="shared" si="4"/>
        <v>86.41</v>
      </c>
      <c r="G20" s="94">
        <v>7</v>
      </c>
      <c r="H20" s="33">
        <v>129.19</v>
      </c>
      <c r="I20" s="93"/>
      <c r="J20" s="43">
        <f t="shared" si="5"/>
        <v>129.19</v>
      </c>
      <c r="K20" s="94">
        <v>7</v>
      </c>
      <c r="L20" s="33">
        <v>59.94</v>
      </c>
      <c r="M20" s="93">
        <v>15</v>
      </c>
      <c r="N20" s="43">
        <f t="shared" si="6"/>
        <v>74.94</v>
      </c>
      <c r="O20" s="94">
        <v>8</v>
      </c>
      <c r="P20" s="95"/>
      <c r="Q20" s="33">
        <f t="shared" si="7"/>
        <v>290.53999999999996</v>
      </c>
      <c r="R20" s="77">
        <v>7</v>
      </c>
    </row>
    <row r="21" spans="1:18" ht="18.75" x14ac:dyDescent="0.3">
      <c r="A21" s="72">
        <v>7</v>
      </c>
      <c r="B21" s="96" t="s">
        <v>83</v>
      </c>
      <c r="C21" s="74" t="s">
        <v>84</v>
      </c>
      <c r="D21" s="17">
        <v>36.659999999999997</v>
      </c>
      <c r="E21" s="74"/>
      <c r="F21" s="43">
        <f t="shared" si="4"/>
        <v>36.659999999999997</v>
      </c>
      <c r="G21" s="75">
        <v>5</v>
      </c>
      <c r="H21" s="19">
        <v>60.4</v>
      </c>
      <c r="I21" s="74">
        <v>5</v>
      </c>
      <c r="J21" s="43">
        <f t="shared" si="5"/>
        <v>65.400000000000006</v>
      </c>
      <c r="K21" s="75">
        <v>2</v>
      </c>
      <c r="L21" s="19">
        <v>32.72</v>
      </c>
      <c r="M21" s="74">
        <v>5</v>
      </c>
      <c r="N21" s="43">
        <f t="shared" si="6"/>
        <v>37.72</v>
      </c>
      <c r="O21" s="75">
        <v>2</v>
      </c>
      <c r="P21" s="76"/>
      <c r="Q21" s="33">
        <f t="shared" si="7"/>
        <v>139.78</v>
      </c>
      <c r="R21" s="122">
        <v>2</v>
      </c>
    </row>
    <row r="22" spans="1:18" ht="15.75" x14ac:dyDescent="0.25">
      <c r="A22" s="72"/>
      <c r="B22" s="31"/>
      <c r="C22" s="74"/>
      <c r="D22" s="17"/>
      <c r="E22" s="74"/>
      <c r="F22" s="17"/>
      <c r="G22" s="75"/>
      <c r="H22" s="19"/>
      <c r="I22" s="74"/>
      <c r="J22" s="17"/>
      <c r="K22" s="75"/>
      <c r="L22" s="19"/>
      <c r="M22" s="74"/>
      <c r="N22" s="17"/>
      <c r="O22" s="75"/>
      <c r="P22" s="76"/>
      <c r="Q22" s="19"/>
      <c r="R22" s="77"/>
    </row>
    <row r="23" spans="1:18" ht="18.75" x14ac:dyDescent="0.3">
      <c r="A23" s="72"/>
      <c r="B23" s="178" t="s">
        <v>167</v>
      </c>
      <c r="C23" s="179"/>
      <c r="D23" s="179"/>
      <c r="E23" s="179"/>
      <c r="F23" s="179"/>
      <c r="G23" s="180"/>
      <c r="H23" s="26"/>
      <c r="I23" s="16"/>
      <c r="J23" s="17"/>
      <c r="K23" s="79"/>
      <c r="L23" s="26"/>
      <c r="M23" s="16"/>
      <c r="N23" s="81"/>
      <c r="O23" s="79"/>
      <c r="P23" s="80"/>
      <c r="Q23" s="19"/>
      <c r="R23" s="77"/>
    </row>
    <row r="24" spans="1:18" ht="15.75" x14ac:dyDescent="0.25">
      <c r="A24" s="72">
        <v>1</v>
      </c>
      <c r="B24" s="82" t="s">
        <v>46</v>
      </c>
      <c r="C24" s="74" t="s">
        <v>151</v>
      </c>
      <c r="D24" s="83">
        <v>31.25</v>
      </c>
      <c r="E24" s="74"/>
      <c r="F24" s="17">
        <f>SUM(D24+E24)</f>
        <v>31.25</v>
      </c>
      <c r="G24" s="75">
        <v>4</v>
      </c>
      <c r="H24" s="19">
        <v>66.38</v>
      </c>
      <c r="I24" s="74"/>
      <c r="J24" s="17">
        <f>SUM(H24+I24)</f>
        <v>66.38</v>
      </c>
      <c r="K24" s="75">
        <v>5</v>
      </c>
      <c r="L24" s="19">
        <v>46.22</v>
      </c>
      <c r="M24" s="74">
        <v>5</v>
      </c>
      <c r="N24" s="84">
        <f>SUM(L24+M24)</f>
        <v>51.22</v>
      </c>
      <c r="O24" s="75">
        <v>7</v>
      </c>
      <c r="P24" s="20"/>
      <c r="Q24" s="19">
        <f>SUM(F24+J24+N24+P24)</f>
        <v>148.85</v>
      </c>
      <c r="R24" s="77">
        <v>4</v>
      </c>
    </row>
    <row r="25" spans="1:18" ht="15.75" x14ac:dyDescent="0.25">
      <c r="A25" s="72">
        <v>2</v>
      </c>
      <c r="B25" s="82" t="s">
        <v>149</v>
      </c>
      <c r="C25" s="74" t="s">
        <v>150</v>
      </c>
      <c r="D25" s="17">
        <v>27.56</v>
      </c>
      <c r="E25" s="74"/>
      <c r="F25" s="17">
        <f t="shared" ref="F25:F38" si="8">SUM(D25+E25)</f>
        <v>27.56</v>
      </c>
      <c r="G25" s="75">
        <v>2</v>
      </c>
      <c r="H25" s="19">
        <v>55.65</v>
      </c>
      <c r="I25" s="74">
        <v>5</v>
      </c>
      <c r="J25" s="17">
        <f t="shared" ref="J25:J38" si="9">SUM(H25+I25)</f>
        <v>60.65</v>
      </c>
      <c r="K25" s="75">
        <v>2</v>
      </c>
      <c r="L25" s="19">
        <v>29.46</v>
      </c>
      <c r="M25" s="74">
        <v>30</v>
      </c>
      <c r="N25" s="84">
        <f t="shared" ref="N25:N38" si="10">SUM(L25+M25)</f>
        <v>59.46</v>
      </c>
      <c r="O25" s="75">
        <v>8</v>
      </c>
      <c r="P25" s="20">
        <v>15</v>
      </c>
      <c r="Q25" s="19">
        <f t="shared" ref="Q25:Q38" si="11">SUM(F25+J25+N25+P25)</f>
        <v>162.66999999999999</v>
      </c>
      <c r="R25" s="77">
        <v>5</v>
      </c>
    </row>
    <row r="26" spans="1:18" ht="18.75" x14ac:dyDescent="0.3">
      <c r="A26" s="72">
        <v>3</v>
      </c>
      <c r="B26" s="82" t="s">
        <v>76</v>
      </c>
      <c r="C26" s="74" t="s">
        <v>77</v>
      </c>
      <c r="D26" s="17">
        <v>25.41</v>
      </c>
      <c r="E26" s="74"/>
      <c r="F26" s="17">
        <f t="shared" si="8"/>
        <v>25.41</v>
      </c>
      <c r="G26" s="75">
        <v>1</v>
      </c>
      <c r="H26" s="19">
        <v>58.72</v>
      </c>
      <c r="I26" s="74"/>
      <c r="J26" s="17">
        <f t="shared" si="9"/>
        <v>58.72</v>
      </c>
      <c r="K26" s="75">
        <v>1</v>
      </c>
      <c r="L26" s="19">
        <v>38.78</v>
      </c>
      <c r="M26" s="74">
        <v>10</v>
      </c>
      <c r="N26" s="84">
        <f t="shared" si="10"/>
        <v>48.78</v>
      </c>
      <c r="O26" s="75">
        <v>6</v>
      </c>
      <c r="P26" s="20">
        <v>15</v>
      </c>
      <c r="Q26" s="19">
        <f t="shared" si="11"/>
        <v>147.91</v>
      </c>
      <c r="R26" s="190">
        <v>3</v>
      </c>
    </row>
    <row r="27" spans="1:18" ht="15.75" x14ac:dyDescent="0.25">
      <c r="A27" s="72">
        <v>4</v>
      </c>
      <c r="B27" s="82" t="s">
        <v>176</v>
      </c>
      <c r="C27" s="74" t="s">
        <v>177</v>
      </c>
      <c r="D27" s="17">
        <v>54</v>
      </c>
      <c r="E27" s="74">
        <v>40</v>
      </c>
      <c r="F27" s="17">
        <f t="shared" si="8"/>
        <v>94</v>
      </c>
      <c r="G27" s="75">
        <v>14</v>
      </c>
      <c r="H27" s="19">
        <v>122.5</v>
      </c>
      <c r="I27" s="74">
        <v>25</v>
      </c>
      <c r="J27" s="17">
        <f t="shared" si="9"/>
        <v>147.5</v>
      </c>
      <c r="K27" s="75">
        <v>15</v>
      </c>
      <c r="L27" s="19">
        <v>80.72</v>
      </c>
      <c r="M27" s="74">
        <v>50</v>
      </c>
      <c r="N27" s="84">
        <f t="shared" si="10"/>
        <v>130.72</v>
      </c>
      <c r="O27" s="75">
        <v>15</v>
      </c>
      <c r="P27" s="20">
        <v>15</v>
      </c>
      <c r="Q27" s="19">
        <f t="shared" si="11"/>
        <v>387.22</v>
      </c>
      <c r="R27" s="77">
        <v>14</v>
      </c>
    </row>
    <row r="28" spans="1:18" ht="18.75" x14ac:dyDescent="0.3">
      <c r="A28" s="72">
        <v>5</v>
      </c>
      <c r="B28" s="82" t="s">
        <v>178</v>
      </c>
      <c r="C28" s="74" t="s">
        <v>179</v>
      </c>
      <c r="D28" s="17">
        <v>33.53</v>
      </c>
      <c r="E28" s="74"/>
      <c r="F28" s="17">
        <f t="shared" si="8"/>
        <v>33.53</v>
      </c>
      <c r="G28" s="75">
        <v>7</v>
      </c>
      <c r="H28" s="19">
        <v>64.38</v>
      </c>
      <c r="I28" s="74"/>
      <c r="J28" s="17">
        <f t="shared" si="9"/>
        <v>64.38</v>
      </c>
      <c r="K28" s="75">
        <v>3</v>
      </c>
      <c r="L28" s="19">
        <v>36.090000000000003</v>
      </c>
      <c r="M28" s="74">
        <v>10</v>
      </c>
      <c r="N28" s="84">
        <f t="shared" si="10"/>
        <v>46.09</v>
      </c>
      <c r="O28" s="75">
        <v>4</v>
      </c>
      <c r="P28" s="20"/>
      <c r="Q28" s="19">
        <f t="shared" si="11"/>
        <v>144</v>
      </c>
      <c r="R28" s="122">
        <v>2</v>
      </c>
    </row>
    <row r="29" spans="1:18" ht="15.75" x14ac:dyDescent="0.25">
      <c r="A29" s="72">
        <v>6</v>
      </c>
      <c r="B29" s="82" t="s">
        <v>101</v>
      </c>
      <c r="C29" s="74" t="s">
        <v>102</v>
      </c>
      <c r="D29" s="17">
        <v>48.71</v>
      </c>
      <c r="E29" s="74"/>
      <c r="F29" s="17">
        <f t="shared" si="8"/>
        <v>48.71</v>
      </c>
      <c r="G29" s="75">
        <v>12</v>
      </c>
      <c r="H29" s="19">
        <v>90.35</v>
      </c>
      <c r="I29" s="74">
        <v>5</v>
      </c>
      <c r="J29" s="17">
        <f t="shared" si="9"/>
        <v>95.35</v>
      </c>
      <c r="K29" s="75">
        <v>11</v>
      </c>
      <c r="L29" s="19">
        <v>52.91</v>
      </c>
      <c r="M29" s="74">
        <v>35</v>
      </c>
      <c r="N29" s="84">
        <f t="shared" si="10"/>
        <v>87.91</v>
      </c>
      <c r="O29" s="75">
        <v>13</v>
      </c>
      <c r="P29" s="20"/>
      <c r="Q29" s="19">
        <f t="shared" si="11"/>
        <v>231.97</v>
      </c>
      <c r="R29" s="77">
        <v>13</v>
      </c>
    </row>
    <row r="30" spans="1:18" ht="15.75" x14ac:dyDescent="0.25">
      <c r="A30" s="72">
        <v>7</v>
      </c>
      <c r="B30" s="82" t="s">
        <v>52</v>
      </c>
      <c r="C30" s="74" t="s">
        <v>53</v>
      </c>
      <c r="D30" s="17">
        <v>53.38</v>
      </c>
      <c r="E30" s="74"/>
      <c r="F30" s="17" t="s">
        <v>180</v>
      </c>
      <c r="G30" s="75">
        <v>15</v>
      </c>
      <c r="H30" s="19">
        <v>98.9</v>
      </c>
      <c r="I30" s="74"/>
      <c r="J30" s="17">
        <f t="shared" si="9"/>
        <v>98.9</v>
      </c>
      <c r="K30" s="75">
        <v>14</v>
      </c>
      <c r="L30" s="19">
        <v>48.03</v>
      </c>
      <c r="M30" s="74">
        <v>55</v>
      </c>
      <c r="N30" s="84">
        <f t="shared" si="10"/>
        <v>103.03</v>
      </c>
      <c r="O30" s="75">
        <v>14</v>
      </c>
      <c r="P30" s="20">
        <v>15</v>
      </c>
      <c r="Q30" s="19" t="s">
        <v>181</v>
      </c>
      <c r="R30" s="77">
        <v>15</v>
      </c>
    </row>
    <row r="31" spans="1:18" ht="15.75" x14ac:dyDescent="0.25">
      <c r="A31" s="72">
        <v>8</v>
      </c>
      <c r="B31" s="82" t="s">
        <v>182</v>
      </c>
      <c r="C31" s="74" t="s">
        <v>183</v>
      </c>
      <c r="D31" s="17">
        <v>49.97</v>
      </c>
      <c r="E31" s="74"/>
      <c r="F31" s="17">
        <f t="shared" si="8"/>
        <v>49.97</v>
      </c>
      <c r="G31" s="75">
        <v>13</v>
      </c>
      <c r="H31" s="19">
        <v>70.010000000000005</v>
      </c>
      <c r="I31" s="74"/>
      <c r="J31" s="17">
        <f t="shared" si="9"/>
        <v>70.010000000000005</v>
      </c>
      <c r="K31" s="75">
        <v>6</v>
      </c>
      <c r="L31" s="19">
        <v>38.19</v>
      </c>
      <c r="M31" s="74">
        <v>5</v>
      </c>
      <c r="N31" s="84">
        <f t="shared" si="10"/>
        <v>43.19</v>
      </c>
      <c r="O31" s="75">
        <v>3</v>
      </c>
      <c r="P31" s="20"/>
      <c r="Q31" s="19">
        <f t="shared" si="11"/>
        <v>163.17000000000002</v>
      </c>
      <c r="R31" s="77">
        <v>6</v>
      </c>
    </row>
    <row r="32" spans="1:18" ht="15.75" x14ac:dyDescent="0.25">
      <c r="A32" s="72">
        <v>9</v>
      </c>
      <c r="B32" s="82" t="s">
        <v>92</v>
      </c>
      <c r="C32" s="74" t="s">
        <v>93</v>
      </c>
      <c r="D32" s="17">
        <v>41.66</v>
      </c>
      <c r="E32" s="74">
        <v>5</v>
      </c>
      <c r="F32" s="17">
        <f t="shared" si="8"/>
        <v>46.66</v>
      </c>
      <c r="G32" s="75">
        <v>11</v>
      </c>
      <c r="H32" s="19">
        <v>85.85</v>
      </c>
      <c r="I32" s="74">
        <v>10</v>
      </c>
      <c r="J32" s="17">
        <f t="shared" si="9"/>
        <v>95.85</v>
      </c>
      <c r="K32" s="75">
        <v>12</v>
      </c>
      <c r="L32" s="19">
        <v>43.31</v>
      </c>
      <c r="M32" s="74">
        <v>35</v>
      </c>
      <c r="N32" s="84">
        <f t="shared" si="10"/>
        <v>78.31</v>
      </c>
      <c r="O32" s="75">
        <v>11</v>
      </c>
      <c r="P32" s="20"/>
      <c r="Q32" s="19">
        <f t="shared" si="11"/>
        <v>220.82</v>
      </c>
      <c r="R32" s="77">
        <v>12</v>
      </c>
    </row>
    <row r="33" spans="1:18" ht="15.75" x14ac:dyDescent="0.25">
      <c r="A33" s="72">
        <v>10</v>
      </c>
      <c r="B33" s="82" t="s">
        <v>97</v>
      </c>
      <c r="C33" s="74" t="s">
        <v>155</v>
      </c>
      <c r="D33" s="17">
        <v>31.19</v>
      </c>
      <c r="E33" s="74"/>
      <c r="F33" s="17">
        <f t="shared" si="8"/>
        <v>31.19</v>
      </c>
      <c r="G33" s="75">
        <v>3</v>
      </c>
      <c r="H33" s="19">
        <v>71.44</v>
      </c>
      <c r="I33" s="74"/>
      <c r="J33" s="17">
        <f t="shared" si="9"/>
        <v>71.44</v>
      </c>
      <c r="K33" s="75">
        <v>7</v>
      </c>
      <c r="L33" s="19">
        <v>33.78</v>
      </c>
      <c r="M33" s="74">
        <v>35</v>
      </c>
      <c r="N33" s="84">
        <f t="shared" si="10"/>
        <v>68.78</v>
      </c>
      <c r="O33" s="75">
        <v>10</v>
      </c>
      <c r="P33" s="20">
        <v>15</v>
      </c>
      <c r="Q33" s="19">
        <f t="shared" si="11"/>
        <v>186.41</v>
      </c>
      <c r="R33" s="77">
        <v>9</v>
      </c>
    </row>
    <row r="34" spans="1:18" ht="15.75" x14ac:dyDescent="0.25">
      <c r="A34" s="72">
        <v>11</v>
      </c>
      <c r="B34" s="82" t="s">
        <v>99</v>
      </c>
      <c r="C34" s="74" t="s">
        <v>156</v>
      </c>
      <c r="D34" s="17">
        <v>42.56</v>
      </c>
      <c r="E34" s="74"/>
      <c r="F34" s="17">
        <f t="shared" si="8"/>
        <v>42.56</v>
      </c>
      <c r="G34" s="75">
        <v>10</v>
      </c>
      <c r="H34" s="19">
        <v>69.53</v>
      </c>
      <c r="I34" s="74">
        <v>15</v>
      </c>
      <c r="J34" s="17">
        <f t="shared" si="9"/>
        <v>84.53</v>
      </c>
      <c r="K34" s="75">
        <v>9</v>
      </c>
      <c r="L34" s="19">
        <v>48.62</v>
      </c>
      <c r="M34" s="74">
        <v>15</v>
      </c>
      <c r="N34" s="84">
        <f t="shared" si="10"/>
        <v>63.62</v>
      </c>
      <c r="O34" s="75">
        <v>9</v>
      </c>
      <c r="P34" s="20"/>
      <c r="Q34" s="19">
        <f t="shared" si="11"/>
        <v>190.71</v>
      </c>
      <c r="R34" s="77">
        <v>10</v>
      </c>
    </row>
    <row r="35" spans="1:18" ht="15.75" x14ac:dyDescent="0.25">
      <c r="A35" s="72">
        <v>12</v>
      </c>
      <c r="B35" s="82" t="s">
        <v>95</v>
      </c>
      <c r="C35" s="74" t="s">
        <v>96</v>
      </c>
      <c r="D35" s="17">
        <v>36.56</v>
      </c>
      <c r="E35" s="74"/>
      <c r="F35" s="17">
        <f t="shared" si="8"/>
        <v>36.56</v>
      </c>
      <c r="G35" s="75">
        <v>8</v>
      </c>
      <c r="H35" s="19">
        <v>76.87</v>
      </c>
      <c r="I35" s="74">
        <v>10</v>
      </c>
      <c r="J35" s="17">
        <f t="shared" si="9"/>
        <v>86.87</v>
      </c>
      <c r="K35" s="75">
        <v>10</v>
      </c>
      <c r="L35" s="19">
        <v>46.53</v>
      </c>
      <c r="M35" s="74">
        <v>35</v>
      </c>
      <c r="N35" s="84">
        <f t="shared" si="10"/>
        <v>81.53</v>
      </c>
      <c r="O35" s="75">
        <v>12</v>
      </c>
      <c r="P35" s="20"/>
      <c r="Q35" s="19">
        <f t="shared" si="11"/>
        <v>204.96</v>
      </c>
      <c r="R35" s="77">
        <v>11</v>
      </c>
    </row>
    <row r="36" spans="1:18" ht="15.75" x14ac:dyDescent="0.25">
      <c r="A36" s="72">
        <v>13</v>
      </c>
      <c r="B36" s="82" t="s">
        <v>184</v>
      </c>
      <c r="C36" s="74" t="s">
        <v>185</v>
      </c>
      <c r="D36" s="17">
        <v>38.380000000000003</v>
      </c>
      <c r="E36" s="74"/>
      <c r="F36" s="17">
        <f t="shared" si="8"/>
        <v>38.380000000000003</v>
      </c>
      <c r="G36" s="75">
        <v>9</v>
      </c>
      <c r="H36" s="19">
        <v>90.94</v>
      </c>
      <c r="I36" s="74">
        <v>5</v>
      </c>
      <c r="J36" s="17">
        <f t="shared" si="9"/>
        <v>95.94</v>
      </c>
      <c r="K36" s="75">
        <v>13</v>
      </c>
      <c r="L36" s="19">
        <v>32.78</v>
      </c>
      <c r="M36" s="74">
        <v>5</v>
      </c>
      <c r="N36" s="84">
        <f t="shared" si="10"/>
        <v>37.78</v>
      </c>
      <c r="O36" s="75">
        <v>1</v>
      </c>
      <c r="P36" s="20"/>
      <c r="Q36" s="19">
        <f t="shared" si="11"/>
        <v>172.1</v>
      </c>
      <c r="R36" s="77">
        <v>8</v>
      </c>
    </row>
    <row r="37" spans="1:18" s="129" customFormat="1" ht="18.75" x14ac:dyDescent="0.3">
      <c r="A37" s="132">
        <v>14</v>
      </c>
      <c r="B37" s="82" t="s">
        <v>186</v>
      </c>
      <c r="C37" s="74" t="s">
        <v>187</v>
      </c>
      <c r="D37" s="17">
        <v>31.65</v>
      </c>
      <c r="E37" s="74"/>
      <c r="F37" s="17">
        <f t="shared" si="8"/>
        <v>31.65</v>
      </c>
      <c r="G37" s="75">
        <v>5</v>
      </c>
      <c r="H37" s="19">
        <v>65.97</v>
      </c>
      <c r="I37" s="74"/>
      <c r="J37" s="17">
        <f t="shared" si="9"/>
        <v>65.97</v>
      </c>
      <c r="K37" s="75">
        <v>4</v>
      </c>
      <c r="L37" s="19">
        <v>36.159999999999997</v>
      </c>
      <c r="M37" s="74">
        <v>10</v>
      </c>
      <c r="N37" s="84">
        <f t="shared" si="10"/>
        <v>46.16</v>
      </c>
      <c r="O37" s="75">
        <v>5</v>
      </c>
      <c r="P37" s="20"/>
      <c r="Q37" s="19">
        <f t="shared" si="11"/>
        <v>143.78</v>
      </c>
      <c r="R37" s="123">
        <v>1</v>
      </c>
    </row>
    <row r="38" spans="1:18" ht="15.75" x14ac:dyDescent="0.25">
      <c r="A38" s="72">
        <v>15</v>
      </c>
      <c r="B38" s="82" t="s">
        <v>153</v>
      </c>
      <c r="C38" s="74" t="s">
        <v>154</v>
      </c>
      <c r="D38" s="17">
        <v>32.72</v>
      </c>
      <c r="E38" s="74"/>
      <c r="F38" s="17">
        <f t="shared" si="8"/>
        <v>32.72</v>
      </c>
      <c r="G38" s="75">
        <v>6</v>
      </c>
      <c r="H38" s="19">
        <v>71.599999999999994</v>
      </c>
      <c r="I38" s="74">
        <v>5</v>
      </c>
      <c r="J38" s="17">
        <f t="shared" si="9"/>
        <v>76.599999999999994</v>
      </c>
      <c r="K38" s="75">
        <v>8</v>
      </c>
      <c r="L38" s="26">
        <v>35</v>
      </c>
      <c r="M38" s="74">
        <v>5</v>
      </c>
      <c r="N38" s="84">
        <f t="shared" si="10"/>
        <v>40</v>
      </c>
      <c r="O38" s="75">
        <v>2</v>
      </c>
      <c r="P38" s="20">
        <v>15</v>
      </c>
      <c r="Q38" s="19">
        <f t="shared" si="11"/>
        <v>164.32</v>
      </c>
      <c r="R38" s="77">
        <v>7</v>
      </c>
    </row>
    <row r="39" spans="1:18" ht="15.75" x14ac:dyDescent="0.25">
      <c r="A39" s="72"/>
      <c r="B39" s="31"/>
      <c r="C39" s="16"/>
      <c r="D39" s="16"/>
      <c r="E39" s="16"/>
      <c r="F39" s="17"/>
      <c r="G39" s="79"/>
      <c r="H39" s="26"/>
      <c r="I39" s="16"/>
      <c r="J39" s="17"/>
      <c r="K39" s="79"/>
      <c r="L39" s="26"/>
      <c r="M39" s="16"/>
      <c r="N39" s="17"/>
      <c r="O39" s="79"/>
      <c r="P39" s="20"/>
      <c r="Q39" s="19"/>
      <c r="R39" s="77"/>
    </row>
    <row r="40" spans="1:18" ht="18.75" x14ac:dyDescent="0.3">
      <c r="A40" s="72"/>
      <c r="B40" s="165" t="s">
        <v>65</v>
      </c>
      <c r="C40" s="166"/>
      <c r="D40" s="166"/>
      <c r="E40" s="166"/>
      <c r="F40" s="166"/>
      <c r="G40" s="167"/>
      <c r="H40" s="26"/>
      <c r="I40" s="16"/>
      <c r="J40" s="17"/>
      <c r="K40" s="79"/>
      <c r="L40" s="26"/>
      <c r="M40" s="16"/>
      <c r="N40" s="17"/>
      <c r="O40" s="79"/>
      <c r="P40" s="20"/>
      <c r="Q40" s="19"/>
      <c r="R40" s="77"/>
    </row>
    <row r="41" spans="1:18" ht="18.75" x14ac:dyDescent="0.3">
      <c r="A41" s="72">
        <v>1</v>
      </c>
      <c r="B41" s="97" t="s">
        <v>58</v>
      </c>
      <c r="C41" s="74" t="s">
        <v>159</v>
      </c>
      <c r="D41" s="17">
        <v>35.21</v>
      </c>
      <c r="E41" s="74"/>
      <c r="F41" s="17">
        <f>SUM(D41+E41)</f>
        <v>35.21</v>
      </c>
      <c r="G41" s="75">
        <v>2</v>
      </c>
      <c r="H41" s="19">
        <v>67.75</v>
      </c>
      <c r="I41" s="74"/>
      <c r="J41" s="17">
        <f>SUM(H41+I41)</f>
        <v>67.75</v>
      </c>
      <c r="K41" s="75">
        <v>2</v>
      </c>
      <c r="L41" s="26">
        <v>31.75</v>
      </c>
      <c r="M41" s="74">
        <v>30</v>
      </c>
      <c r="N41" s="17">
        <f>SUM(L41+M41)</f>
        <v>61.75</v>
      </c>
      <c r="O41" s="75">
        <v>2</v>
      </c>
      <c r="P41" s="20"/>
      <c r="Q41" s="19">
        <f>SUM(F41+J41+N41+P41)</f>
        <v>164.71</v>
      </c>
      <c r="R41" s="122">
        <v>2</v>
      </c>
    </row>
    <row r="42" spans="1:18" ht="18.75" x14ac:dyDescent="0.3">
      <c r="A42" s="72">
        <v>2</v>
      </c>
      <c r="B42" s="97" t="s">
        <v>108</v>
      </c>
      <c r="C42" s="74" t="s">
        <v>109</v>
      </c>
      <c r="D42" s="17">
        <v>53.03</v>
      </c>
      <c r="E42" s="20"/>
      <c r="F42" s="17">
        <f t="shared" ref="F42:F44" si="12">SUM(D42+E42)</f>
        <v>53.03</v>
      </c>
      <c r="G42" s="75">
        <v>4</v>
      </c>
      <c r="H42" s="19">
        <v>67.94</v>
      </c>
      <c r="I42" s="74"/>
      <c r="J42" s="17">
        <f t="shared" ref="J42:J45" si="13">SUM(H42+I42)</f>
        <v>67.94</v>
      </c>
      <c r="K42" s="75">
        <v>3</v>
      </c>
      <c r="L42" s="19">
        <v>35.18</v>
      </c>
      <c r="M42" s="74">
        <v>30</v>
      </c>
      <c r="N42" s="17">
        <f t="shared" ref="N42:N45" si="14">SUM(L42+M42)</f>
        <v>65.180000000000007</v>
      </c>
      <c r="O42" s="75">
        <v>3</v>
      </c>
      <c r="P42" s="20"/>
      <c r="Q42" s="19">
        <f t="shared" ref="Q42:Q44" si="15">SUM(F42+J42+N42+P42)</f>
        <v>186.15</v>
      </c>
      <c r="R42" s="190">
        <v>3</v>
      </c>
    </row>
    <row r="43" spans="1:18" ht="18.75" x14ac:dyDescent="0.3">
      <c r="A43" s="86">
        <v>3</v>
      </c>
      <c r="B43" s="97" t="s">
        <v>69</v>
      </c>
      <c r="C43" s="74" t="s">
        <v>70</v>
      </c>
      <c r="D43" s="17">
        <v>33.53</v>
      </c>
      <c r="E43" s="20"/>
      <c r="F43" s="17">
        <f t="shared" si="12"/>
        <v>33.53</v>
      </c>
      <c r="G43" s="87">
        <v>1</v>
      </c>
      <c r="H43" s="19">
        <v>58.06</v>
      </c>
      <c r="I43" s="74">
        <v>5</v>
      </c>
      <c r="J43" s="17">
        <f t="shared" si="13"/>
        <v>63.06</v>
      </c>
      <c r="K43" s="75">
        <v>1</v>
      </c>
      <c r="L43" s="19">
        <v>33.31</v>
      </c>
      <c r="M43" s="74"/>
      <c r="N43" s="17">
        <f t="shared" si="14"/>
        <v>33.31</v>
      </c>
      <c r="O43" s="75">
        <v>1</v>
      </c>
      <c r="P43" s="20"/>
      <c r="Q43" s="19">
        <f t="shared" si="15"/>
        <v>129.9</v>
      </c>
      <c r="R43" s="123">
        <v>1</v>
      </c>
    </row>
    <row r="44" spans="1:18" ht="15.75" x14ac:dyDescent="0.25">
      <c r="A44" s="86">
        <v>4</v>
      </c>
      <c r="B44" s="97" t="s">
        <v>67</v>
      </c>
      <c r="C44" s="74" t="s">
        <v>68</v>
      </c>
      <c r="D44" s="17">
        <v>38.21</v>
      </c>
      <c r="E44" s="20"/>
      <c r="F44" s="17">
        <f t="shared" si="12"/>
        <v>38.21</v>
      </c>
      <c r="G44" s="87">
        <v>3</v>
      </c>
      <c r="H44" s="19">
        <v>96.12</v>
      </c>
      <c r="I44" s="74"/>
      <c r="J44" s="17">
        <f t="shared" si="13"/>
        <v>96.12</v>
      </c>
      <c r="K44" s="75">
        <v>4</v>
      </c>
      <c r="L44" s="19">
        <v>49.85</v>
      </c>
      <c r="M44" s="74">
        <v>40</v>
      </c>
      <c r="N44" s="17">
        <f t="shared" si="14"/>
        <v>89.85</v>
      </c>
      <c r="O44" s="75">
        <v>5</v>
      </c>
      <c r="P44" s="20"/>
      <c r="Q44" s="19">
        <f t="shared" si="15"/>
        <v>224.18</v>
      </c>
      <c r="R44" s="77">
        <v>4</v>
      </c>
    </row>
    <row r="45" spans="1:18" ht="15.75" x14ac:dyDescent="0.25">
      <c r="A45" s="86">
        <v>5</v>
      </c>
      <c r="B45" s="97" t="s">
        <v>71</v>
      </c>
      <c r="C45" s="74" t="s">
        <v>72</v>
      </c>
      <c r="D45" s="17">
        <v>75.5</v>
      </c>
      <c r="E45" s="20"/>
      <c r="F45" s="17" t="s">
        <v>189</v>
      </c>
      <c r="G45" s="87">
        <v>5</v>
      </c>
      <c r="H45" s="19">
        <v>110.98</v>
      </c>
      <c r="I45" s="74"/>
      <c r="J45" s="17">
        <f t="shared" si="13"/>
        <v>110.98</v>
      </c>
      <c r="K45" s="75">
        <v>5</v>
      </c>
      <c r="L45" s="19">
        <v>48</v>
      </c>
      <c r="M45" s="74">
        <v>30</v>
      </c>
      <c r="N45" s="17">
        <f t="shared" si="14"/>
        <v>78</v>
      </c>
      <c r="O45" s="75">
        <v>4</v>
      </c>
      <c r="P45" s="20"/>
      <c r="Q45" s="19" t="s">
        <v>188</v>
      </c>
      <c r="R45" s="77">
        <v>5</v>
      </c>
    </row>
    <row r="46" spans="1:18" ht="15.75" x14ac:dyDescent="0.25">
      <c r="A46" s="88"/>
      <c r="B46" s="89"/>
      <c r="C46" s="90"/>
      <c r="D46" s="21"/>
      <c r="E46" s="27"/>
      <c r="F46" s="21"/>
      <c r="G46" s="87"/>
      <c r="H46" s="19"/>
      <c r="I46" s="74"/>
      <c r="J46" s="17"/>
      <c r="K46" s="75"/>
      <c r="L46" s="26"/>
      <c r="M46" s="74"/>
      <c r="N46" s="17"/>
      <c r="O46" s="75"/>
      <c r="P46" s="20"/>
      <c r="Q46" s="19"/>
      <c r="R46" s="77"/>
    </row>
    <row r="47" spans="1:18" ht="18.75" x14ac:dyDescent="0.3">
      <c r="A47" s="72"/>
      <c r="B47" s="165" t="s">
        <v>75</v>
      </c>
      <c r="C47" s="166"/>
      <c r="D47" s="166"/>
      <c r="E47" s="166"/>
      <c r="F47" s="166"/>
      <c r="G47" s="167"/>
      <c r="H47" s="26"/>
      <c r="I47" s="16"/>
      <c r="J47" s="17"/>
      <c r="K47" s="79"/>
      <c r="L47" s="26"/>
      <c r="M47" s="16"/>
      <c r="N47" s="17"/>
      <c r="O47" s="79"/>
      <c r="P47" s="20"/>
      <c r="Q47" s="19"/>
      <c r="R47" s="77"/>
    </row>
    <row r="48" spans="1:18" ht="15.75" x14ac:dyDescent="0.25">
      <c r="A48" s="72">
        <v>1</v>
      </c>
      <c r="B48" s="85" t="s">
        <v>190</v>
      </c>
      <c r="C48" s="74" t="s">
        <v>191</v>
      </c>
      <c r="D48" s="17">
        <v>33.090000000000003</v>
      </c>
      <c r="E48" s="74"/>
      <c r="F48" s="17" t="s">
        <v>193</v>
      </c>
      <c r="G48" s="75">
        <v>9</v>
      </c>
      <c r="H48" s="19">
        <v>59.12</v>
      </c>
      <c r="I48" s="74"/>
      <c r="J48" s="17">
        <f>SUM(H48+I48)</f>
        <v>59.12</v>
      </c>
      <c r="K48" s="75">
        <v>1</v>
      </c>
      <c r="L48" s="26">
        <v>47.47</v>
      </c>
      <c r="M48" s="74">
        <v>35</v>
      </c>
      <c r="N48" s="17">
        <f>SUM(L48+M48)</f>
        <v>82.47</v>
      </c>
      <c r="O48" s="75">
        <v>8</v>
      </c>
      <c r="P48" s="20"/>
      <c r="Q48" s="19" t="s">
        <v>192</v>
      </c>
      <c r="R48" s="77">
        <v>9</v>
      </c>
    </row>
    <row r="49" spans="1:18" ht="15.75" x14ac:dyDescent="0.25">
      <c r="A49" s="72">
        <v>2</v>
      </c>
      <c r="B49" s="85" t="s">
        <v>163</v>
      </c>
      <c r="C49" s="74" t="s">
        <v>164</v>
      </c>
      <c r="D49" s="17">
        <v>37.78</v>
      </c>
      <c r="E49" s="74"/>
      <c r="F49" s="17">
        <f t="shared" ref="F49:F56" si="16">SUM(D49+E49)</f>
        <v>37.78</v>
      </c>
      <c r="G49" s="75">
        <v>5</v>
      </c>
      <c r="H49" s="19">
        <v>89.25</v>
      </c>
      <c r="I49" s="74"/>
      <c r="J49" s="17">
        <f t="shared" ref="J49:J56" si="17">SUM(H49+I49)</f>
        <v>89.25</v>
      </c>
      <c r="K49" s="75">
        <v>7</v>
      </c>
      <c r="L49" s="26">
        <v>43.53</v>
      </c>
      <c r="M49" s="74">
        <v>10</v>
      </c>
      <c r="N49" s="17">
        <f t="shared" ref="N49:N55" si="18">SUM(L49+M49)</f>
        <v>53.53</v>
      </c>
      <c r="O49" s="75">
        <v>4</v>
      </c>
      <c r="P49" s="20"/>
      <c r="Q49" s="19">
        <f t="shared" ref="Q49:Q56" si="19">SUM(F49+J49+N49+P49)</f>
        <v>180.56</v>
      </c>
      <c r="R49" s="134">
        <v>5</v>
      </c>
    </row>
    <row r="50" spans="1:18" ht="18.75" x14ac:dyDescent="0.3">
      <c r="A50" s="72">
        <v>3</v>
      </c>
      <c r="B50" s="85" t="s">
        <v>194</v>
      </c>
      <c r="C50" s="74" t="s">
        <v>179</v>
      </c>
      <c r="D50" s="17">
        <v>31.5</v>
      </c>
      <c r="E50" s="74"/>
      <c r="F50" s="17">
        <f t="shared" si="16"/>
        <v>31.5</v>
      </c>
      <c r="G50" s="75">
        <v>3</v>
      </c>
      <c r="H50" s="19">
        <v>60.82</v>
      </c>
      <c r="I50" s="74">
        <v>5</v>
      </c>
      <c r="J50" s="17">
        <f t="shared" si="17"/>
        <v>65.819999999999993</v>
      </c>
      <c r="K50" s="75">
        <v>3</v>
      </c>
      <c r="L50" s="26">
        <v>30.56</v>
      </c>
      <c r="M50" s="74">
        <v>5</v>
      </c>
      <c r="N50" s="17">
        <f t="shared" si="18"/>
        <v>35.56</v>
      </c>
      <c r="O50" s="75">
        <v>2</v>
      </c>
      <c r="P50" s="20"/>
      <c r="Q50" s="19">
        <f t="shared" si="19"/>
        <v>132.88</v>
      </c>
      <c r="R50" s="126">
        <v>2</v>
      </c>
    </row>
    <row r="51" spans="1:18" ht="18.75" x14ac:dyDescent="0.3">
      <c r="A51" s="72">
        <v>4</v>
      </c>
      <c r="B51" s="85" t="s">
        <v>195</v>
      </c>
      <c r="C51" s="74" t="s">
        <v>196</v>
      </c>
      <c r="D51" s="17">
        <v>29.75</v>
      </c>
      <c r="E51" s="74"/>
      <c r="F51" s="17">
        <f t="shared" si="16"/>
        <v>29.75</v>
      </c>
      <c r="G51" s="75">
        <v>2</v>
      </c>
      <c r="H51" s="19">
        <v>61.34</v>
      </c>
      <c r="I51" s="74">
        <v>5</v>
      </c>
      <c r="J51" s="17">
        <f t="shared" si="17"/>
        <v>66.34</v>
      </c>
      <c r="K51" s="75">
        <v>4</v>
      </c>
      <c r="L51" s="26">
        <v>33.659999999999997</v>
      </c>
      <c r="M51" s="74"/>
      <c r="N51" s="17">
        <f t="shared" si="18"/>
        <v>33.659999999999997</v>
      </c>
      <c r="O51" s="75">
        <v>1</v>
      </c>
      <c r="P51" s="20"/>
      <c r="Q51" s="19">
        <f t="shared" si="19"/>
        <v>129.75</v>
      </c>
      <c r="R51" s="127">
        <v>1</v>
      </c>
    </row>
    <row r="52" spans="1:18" s="129" customFormat="1" ht="15.75" x14ac:dyDescent="0.25">
      <c r="A52" s="132">
        <v>5</v>
      </c>
      <c r="B52" s="85" t="s">
        <v>110</v>
      </c>
      <c r="C52" s="74" t="s">
        <v>93</v>
      </c>
      <c r="D52" s="17">
        <v>69.56</v>
      </c>
      <c r="E52" s="74"/>
      <c r="F52" s="17">
        <f t="shared" si="16"/>
        <v>69.56</v>
      </c>
      <c r="G52" s="75">
        <v>8</v>
      </c>
      <c r="H52" s="19">
        <v>77.31</v>
      </c>
      <c r="I52" s="74"/>
      <c r="J52" s="17">
        <f t="shared" si="17"/>
        <v>77.31</v>
      </c>
      <c r="K52" s="75">
        <v>6</v>
      </c>
      <c r="L52" s="26">
        <v>52.91</v>
      </c>
      <c r="M52" s="74">
        <v>35</v>
      </c>
      <c r="N52" s="17">
        <f t="shared" si="18"/>
        <v>87.91</v>
      </c>
      <c r="O52" s="75">
        <v>9</v>
      </c>
      <c r="P52" s="20"/>
      <c r="Q52" s="19">
        <f t="shared" si="19"/>
        <v>234.78</v>
      </c>
      <c r="R52" s="134">
        <v>7</v>
      </c>
    </row>
    <row r="53" spans="1:18" s="129" customFormat="1" ht="18.75" x14ac:dyDescent="0.3">
      <c r="A53" s="132">
        <v>6</v>
      </c>
      <c r="B53" s="85" t="s">
        <v>197</v>
      </c>
      <c r="C53" s="74" t="s">
        <v>155</v>
      </c>
      <c r="D53" s="17">
        <v>39.33</v>
      </c>
      <c r="E53" s="74">
        <v>5</v>
      </c>
      <c r="F53" s="17">
        <f t="shared" si="16"/>
        <v>44.33</v>
      </c>
      <c r="G53" s="75">
        <v>7</v>
      </c>
      <c r="H53" s="19">
        <v>63</v>
      </c>
      <c r="I53" s="74"/>
      <c r="J53" s="17">
        <f t="shared" si="17"/>
        <v>63</v>
      </c>
      <c r="K53" s="75">
        <v>2</v>
      </c>
      <c r="L53" s="26">
        <v>32.270000000000003</v>
      </c>
      <c r="M53" s="74">
        <v>5</v>
      </c>
      <c r="N53" s="17">
        <f t="shared" si="18"/>
        <v>37.270000000000003</v>
      </c>
      <c r="O53" s="75">
        <v>3</v>
      </c>
      <c r="P53" s="20"/>
      <c r="Q53" s="19">
        <f t="shared" si="19"/>
        <v>144.6</v>
      </c>
      <c r="R53" s="189">
        <v>3</v>
      </c>
    </row>
    <row r="54" spans="1:18" s="129" customFormat="1" ht="15.75" x14ac:dyDescent="0.25">
      <c r="A54" s="132">
        <v>7</v>
      </c>
      <c r="B54" s="85" t="s">
        <v>78</v>
      </c>
      <c r="C54" s="74" t="s">
        <v>42</v>
      </c>
      <c r="D54" s="17">
        <v>29.6</v>
      </c>
      <c r="E54" s="74"/>
      <c r="F54" s="17">
        <f t="shared" si="16"/>
        <v>29.6</v>
      </c>
      <c r="G54" s="75">
        <v>1</v>
      </c>
      <c r="H54" s="19">
        <v>59.78</v>
      </c>
      <c r="I54" s="74">
        <v>10</v>
      </c>
      <c r="J54" s="17">
        <f t="shared" si="17"/>
        <v>69.78</v>
      </c>
      <c r="K54" s="75">
        <v>5</v>
      </c>
      <c r="L54" s="26">
        <v>39.78</v>
      </c>
      <c r="M54" s="74">
        <v>30</v>
      </c>
      <c r="N54" s="17">
        <f t="shared" si="18"/>
        <v>69.78</v>
      </c>
      <c r="O54" s="75">
        <v>6</v>
      </c>
      <c r="P54" s="20"/>
      <c r="Q54" s="19">
        <f t="shared" si="19"/>
        <v>169.16</v>
      </c>
      <c r="R54" s="134">
        <v>4</v>
      </c>
    </row>
    <row r="55" spans="1:18" s="129" customFormat="1" ht="15.75" x14ac:dyDescent="0.25">
      <c r="A55" s="132">
        <v>8</v>
      </c>
      <c r="B55" s="85" t="s">
        <v>111</v>
      </c>
      <c r="C55" s="74" t="s">
        <v>112</v>
      </c>
      <c r="D55" s="17">
        <v>43.34</v>
      </c>
      <c r="E55" s="74"/>
      <c r="F55" s="17">
        <f t="shared" si="16"/>
        <v>43.34</v>
      </c>
      <c r="G55" s="75">
        <v>6</v>
      </c>
      <c r="H55" s="19">
        <v>73.53</v>
      </c>
      <c r="I55" s="74">
        <v>20</v>
      </c>
      <c r="J55" s="17">
        <f t="shared" si="17"/>
        <v>93.53</v>
      </c>
      <c r="K55" s="75">
        <v>8</v>
      </c>
      <c r="L55" s="26">
        <v>49.41</v>
      </c>
      <c r="M55" s="74">
        <v>5</v>
      </c>
      <c r="N55" s="17">
        <f t="shared" si="18"/>
        <v>54.41</v>
      </c>
      <c r="O55" s="75">
        <v>5</v>
      </c>
      <c r="P55" s="20"/>
      <c r="Q55" s="19">
        <f t="shared" si="19"/>
        <v>191.28</v>
      </c>
      <c r="R55" s="134">
        <v>6</v>
      </c>
    </row>
    <row r="56" spans="1:18" ht="15.75" x14ac:dyDescent="0.25">
      <c r="A56" s="72">
        <v>9</v>
      </c>
      <c r="B56" s="85" t="s">
        <v>198</v>
      </c>
      <c r="C56" s="74" t="s">
        <v>199</v>
      </c>
      <c r="D56" s="17">
        <v>35.22</v>
      </c>
      <c r="E56" s="74"/>
      <c r="F56" s="17">
        <f t="shared" si="16"/>
        <v>35.22</v>
      </c>
      <c r="G56" s="75">
        <v>4</v>
      </c>
      <c r="H56" s="19">
        <v>91.47</v>
      </c>
      <c r="I56" s="74">
        <v>10</v>
      </c>
      <c r="J56" s="17">
        <f t="shared" si="17"/>
        <v>101.47</v>
      </c>
      <c r="K56" s="75">
        <v>9</v>
      </c>
      <c r="L56" s="26">
        <v>36.340000000000003</v>
      </c>
      <c r="M56" s="74">
        <v>35</v>
      </c>
      <c r="N56" s="17">
        <f>SUM(L56+M56)</f>
        <v>71.34</v>
      </c>
      <c r="O56" s="75">
        <v>7</v>
      </c>
      <c r="P56" s="20"/>
      <c r="Q56" s="19">
        <f t="shared" si="19"/>
        <v>208.03</v>
      </c>
      <c r="R56" s="77">
        <v>8</v>
      </c>
    </row>
  </sheetData>
  <mergeCells count="17">
    <mergeCell ref="B47:G47"/>
    <mergeCell ref="L5:N5"/>
    <mergeCell ref="O5:O6"/>
    <mergeCell ref="B7:G7"/>
    <mergeCell ref="B14:G14"/>
    <mergeCell ref="B23:G23"/>
    <mergeCell ref="B40:G40"/>
    <mergeCell ref="B1:K1"/>
    <mergeCell ref="A3:G3"/>
    <mergeCell ref="L3:R3"/>
    <mergeCell ref="A5:A6"/>
    <mergeCell ref="B5:B6"/>
    <mergeCell ref="C5:C6"/>
    <mergeCell ref="D5:F5"/>
    <mergeCell ref="G5:G6"/>
    <mergeCell ref="H5:J5"/>
    <mergeCell ref="K5:K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workbookViewId="0">
      <selection activeCell="T6" sqref="T6"/>
    </sheetView>
  </sheetViews>
  <sheetFormatPr defaultRowHeight="15" x14ac:dyDescent="0.25"/>
  <cols>
    <col min="1" max="1" width="5.140625" customWidth="1"/>
    <col min="2" max="2" width="19" customWidth="1"/>
    <col min="3" max="3" width="10.140625" customWidth="1"/>
    <col min="4" max="4" width="7.140625" customWidth="1"/>
    <col min="5" max="5" width="5.140625" customWidth="1"/>
    <col min="6" max="6" width="6.85546875" customWidth="1"/>
    <col min="7" max="7" width="4.140625" customWidth="1"/>
    <col min="8" max="8" width="7.28515625" customWidth="1"/>
    <col min="9" max="9" width="5.7109375" customWidth="1"/>
    <col min="10" max="10" width="7.85546875" customWidth="1"/>
    <col min="11" max="11" width="5.5703125" customWidth="1"/>
    <col min="12" max="12" width="6.7109375" customWidth="1"/>
    <col min="13" max="13" width="6.5703125" customWidth="1"/>
    <col min="14" max="14" width="8" customWidth="1"/>
    <col min="15" max="15" width="6" customWidth="1"/>
    <col min="16" max="16" width="4.5703125" customWidth="1"/>
    <col min="17" max="17" width="8.140625" customWidth="1"/>
    <col min="18" max="18" width="6.85546875" customWidth="1"/>
  </cols>
  <sheetData>
    <row r="1" spans="1:18" ht="18.75" x14ac:dyDescent="0.3">
      <c r="A1" s="129"/>
      <c r="B1" s="151" t="s">
        <v>24</v>
      </c>
      <c r="C1" s="151"/>
      <c r="D1" s="151"/>
      <c r="E1" s="151"/>
      <c r="F1" s="151"/>
      <c r="G1" s="151"/>
      <c r="H1" s="151"/>
      <c r="I1" s="151"/>
      <c r="J1" s="151"/>
      <c r="K1" s="151"/>
      <c r="L1" s="129"/>
      <c r="M1" s="129"/>
      <c r="N1" s="129"/>
      <c r="O1" s="129"/>
      <c r="P1" s="129"/>
      <c r="Q1" s="129"/>
      <c r="R1" s="129"/>
    </row>
    <row r="2" spans="1:18" x14ac:dyDescent="0.2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</row>
    <row r="3" spans="1:18" ht="18.75" x14ac:dyDescent="0.3">
      <c r="A3" s="181" t="s">
        <v>172</v>
      </c>
      <c r="B3" s="181"/>
      <c r="C3" s="181"/>
      <c r="D3" s="181"/>
      <c r="E3" s="181"/>
      <c r="F3" s="181"/>
      <c r="G3" s="181"/>
      <c r="H3" s="129"/>
      <c r="I3" s="129"/>
      <c r="J3" s="129"/>
      <c r="K3" s="129"/>
      <c r="L3" s="182" t="s">
        <v>173</v>
      </c>
      <c r="M3" s="181"/>
      <c r="N3" s="181"/>
      <c r="O3" s="181"/>
      <c r="P3" s="181"/>
      <c r="Q3" s="181"/>
      <c r="R3" s="181"/>
    </row>
    <row r="4" spans="1:18" ht="15.75" thickBot="1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8" ht="15.75" thickTop="1" x14ac:dyDescent="0.25">
      <c r="A5" s="183" t="s">
        <v>25</v>
      </c>
      <c r="B5" s="185" t="s">
        <v>26</v>
      </c>
      <c r="C5" s="187" t="s">
        <v>27</v>
      </c>
      <c r="D5" s="169" t="s">
        <v>28</v>
      </c>
      <c r="E5" s="169"/>
      <c r="F5" s="169"/>
      <c r="G5" s="170" t="s">
        <v>11</v>
      </c>
      <c r="H5" s="168" t="s">
        <v>29</v>
      </c>
      <c r="I5" s="169"/>
      <c r="J5" s="169"/>
      <c r="K5" s="170" t="s">
        <v>11</v>
      </c>
      <c r="L5" s="168" t="s">
        <v>30</v>
      </c>
      <c r="M5" s="169"/>
      <c r="N5" s="169"/>
      <c r="O5" s="170" t="s">
        <v>11</v>
      </c>
      <c r="P5" s="65"/>
      <c r="Q5" s="8"/>
      <c r="R5" s="10"/>
    </row>
    <row r="6" spans="1:18" ht="69" x14ac:dyDescent="0.25">
      <c r="A6" s="184"/>
      <c r="B6" s="186"/>
      <c r="C6" s="188"/>
      <c r="D6" s="66" t="s">
        <v>31</v>
      </c>
      <c r="E6" s="66" t="s">
        <v>32</v>
      </c>
      <c r="F6" s="66" t="s">
        <v>33</v>
      </c>
      <c r="G6" s="171"/>
      <c r="H6" s="67" t="s">
        <v>31</v>
      </c>
      <c r="I6" s="66" t="s">
        <v>32</v>
      </c>
      <c r="J6" s="66" t="s">
        <v>33</v>
      </c>
      <c r="K6" s="171"/>
      <c r="L6" s="67" t="s">
        <v>31</v>
      </c>
      <c r="M6" s="66" t="s">
        <v>32</v>
      </c>
      <c r="N6" s="66" t="s">
        <v>33</v>
      </c>
      <c r="O6" s="171"/>
      <c r="P6" s="68" t="s">
        <v>34</v>
      </c>
      <c r="Q6" s="67" t="s">
        <v>35</v>
      </c>
      <c r="R6" s="66" t="s">
        <v>36</v>
      </c>
    </row>
    <row r="7" spans="1:18" ht="18.75" x14ac:dyDescent="0.25">
      <c r="A7" s="130"/>
      <c r="B7" s="172" t="s">
        <v>37</v>
      </c>
      <c r="C7" s="173"/>
      <c r="D7" s="173"/>
      <c r="E7" s="173"/>
      <c r="F7" s="173"/>
      <c r="G7" s="174"/>
      <c r="H7" s="67"/>
      <c r="I7" s="66"/>
      <c r="J7" s="66"/>
      <c r="K7" s="133"/>
      <c r="L7" s="67"/>
      <c r="M7" s="66"/>
      <c r="N7" s="66"/>
      <c r="O7" s="133"/>
      <c r="P7" s="71"/>
      <c r="Q7" s="67"/>
      <c r="R7" s="91"/>
    </row>
    <row r="8" spans="1:18" ht="18.75" x14ac:dyDescent="0.3">
      <c r="A8" s="132">
        <v>1</v>
      </c>
      <c r="B8" s="73" t="s">
        <v>38</v>
      </c>
      <c r="C8" s="74" t="s">
        <v>39</v>
      </c>
      <c r="D8" s="17">
        <v>29.9</v>
      </c>
      <c r="E8" s="74"/>
      <c r="F8" s="17">
        <f>SUM(D8+E8)</f>
        <v>29.9</v>
      </c>
      <c r="G8" s="75">
        <v>4</v>
      </c>
      <c r="H8" s="19">
        <v>77</v>
      </c>
      <c r="I8" s="74"/>
      <c r="J8" s="17">
        <f>SUM(H8+I8)</f>
        <v>77</v>
      </c>
      <c r="K8" s="75">
        <v>2</v>
      </c>
      <c r="L8" s="19">
        <v>26.25</v>
      </c>
      <c r="M8" s="74">
        <v>5</v>
      </c>
      <c r="N8" s="17">
        <f>SUM(L8+M8)</f>
        <v>31.25</v>
      </c>
      <c r="O8" s="75">
        <v>1</v>
      </c>
      <c r="P8" s="76"/>
      <c r="Q8" s="19">
        <f>SUM(F8+J8+N8+P8)</f>
        <v>138.15</v>
      </c>
      <c r="R8" s="122">
        <v>2</v>
      </c>
    </row>
    <row r="9" spans="1:18" ht="18.75" x14ac:dyDescent="0.3">
      <c r="A9" s="132">
        <v>2</v>
      </c>
      <c r="B9" s="73" t="s">
        <v>141</v>
      </c>
      <c r="C9" s="74" t="s">
        <v>142</v>
      </c>
      <c r="D9" s="16">
        <v>26.47</v>
      </c>
      <c r="E9" s="74"/>
      <c r="F9" s="17">
        <f t="shared" ref="F9:F13" si="0">SUM(D9+E9)</f>
        <v>26.47</v>
      </c>
      <c r="G9" s="75">
        <v>2</v>
      </c>
      <c r="H9" s="19">
        <v>77.099999999999994</v>
      </c>
      <c r="I9" s="74"/>
      <c r="J9" s="17">
        <f t="shared" ref="J9:J13" si="1">SUM(H9+I9)</f>
        <v>77.099999999999994</v>
      </c>
      <c r="K9" s="75">
        <v>3</v>
      </c>
      <c r="L9" s="26">
        <v>33.31</v>
      </c>
      <c r="M9" s="74">
        <v>35</v>
      </c>
      <c r="N9" s="17">
        <f t="shared" ref="N9:N13" si="2">SUM(L9+M9)</f>
        <v>68.31</v>
      </c>
      <c r="O9" s="75">
        <v>5</v>
      </c>
      <c r="P9" s="76"/>
      <c r="Q9" s="19">
        <f t="shared" ref="Q9:Q13" si="3">SUM(F9+J9+N9+P9)</f>
        <v>171.88</v>
      </c>
      <c r="R9" s="190">
        <v>3</v>
      </c>
    </row>
    <row r="10" spans="1:18" ht="15.75" x14ac:dyDescent="0.25">
      <c r="A10" s="132">
        <v>3</v>
      </c>
      <c r="B10" s="73" t="s">
        <v>87</v>
      </c>
      <c r="C10" s="74" t="s">
        <v>47</v>
      </c>
      <c r="D10" s="16">
        <v>24.22</v>
      </c>
      <c r="E10" s="74">
        <v>10</v>
      </c>
      <c r="F10" s="17">
        <f t="shared" si="0"/>
        <v>34.22</v>
      </c>
      <c r="G10" s="75">
        <v>5</v>
      </c>
      <c r="H10" s="19">
        <v>77.34</v>
      </c>
      <c r="I10" s="74"/>
      <c r="J10" s="17">
        <f t="shared" si="1"/>
        <v>77.34</v>
      </c>
      <c r="K10" s="75">
        <v>4</v>
      </c>
      <c r="L10" s="26">
        <v>47.84</v>
      </c>
      <c r="M10" s="74">
        <v>15</v>
      </c>
      <c r="N10" s="17">
        <f t="shared" si="2"/>
        <v>62.84</v>
      </c>
      <c r="O10" s="75">
        <v>4</v>
      </c>
      <c r="P10" s="76"/>
      <c r="Q10" s="19">
        <f t="shared" si="3"/>
        <v>174.4</v>
      </c>
      <c r="R10" s="77">
        <v>4</v>
      </c>
    </row>
    <row r="11" spans="1:18" ht="18.75" x14ac:dyDescent="0.3">
      <c r="A11" s="132">
        <v>4</v>
      </c>
      <c r="B11" s="73" t="s">
        <v>174</v>
      </c>
      <c r="C11" s="74" t="s">
        <v>89</v>
      </c>
      <c r="D11" s="17">
        <v>22.78</v>
      </c>
      <c r="E11" s="74"/>
      <c r="F11" s="17">
        <f t="shared" si="0"/>
        <v>22.78</v>
      </c>
      <c r="G11" s="75">
        <v>1</v>
      </c>
      <c r="H11" s="19">
        <v>59.56</v>
      </c>
      <c r="I11" s="74">
        <v>5</v>
      </c>
      <c r="J11" s="17">
        <f t="shared" si="1"/>
        <v>64.56</v>
      </c>
      <c r="K11" s="75">
        <v>1</v>
      </c>
      <c r="L11" s="26">
        <v>28.87</v>
      </c>
      <c r="M11" s="74">
        <v>10</v>
      </c>
      <c r="N11" s="17">
        <f t="shared" si="2"/>
        <v>38.870000000000005</v>
      </c>
      <c r="O11" s="75">
        <v>3</v>
      </c>
      <c r="P11" s="76"/>
      <c r="Q11" s="19">
        <f t="shared" si="3"/>
        <v>126.21000000000001</v>
      </c>
      <c r="R11" s="123">
        <v>1</v>
      </c>
    </row>
    <row r="12" spans="1:18" ht="15.75" x14ac:dyDescent="0.25">
      <c r="A12" s="132">
        <v>5</v>
      </c>
      <c r="B12" s="73" t="s">
        <v>63</v>
      </c>
      <c r="C12" s="74" t="s">
        <v>64</v>
      </c>
      <c r="D12" s="17">
        <v>46.69</v>
      </c>
      <c r="E12" s="74"/>
      <c r="F12" s="17">
        <f t="shared" si="0"/>
        <v>46.69</v>
      </c>
      <c r="G12" s="75">
        <v>6</v>
      </c>
      <c r="H12" s="19">
        <v>72.16</v>
      </c>
      <c r="I12" s="74">
        <v>15</v>
      </c>
      <c r="J12" s="17">
        <f t="shared" si="1"/>
        <v>87.16</v>
      </c>
      <c r="K12" s="75">
        <v>5</v>
      </c>
      <c r="L12" s="26">
        <v>56.19</v>
      </c>
      <c r="M12" s="74">
        <v>25</v>
      </c>
      <c r="N12" s="17">
        <f t="shared" si="2"/>
        <v>81.19</v>
      </c>
      <c r="O12" s="75">
        <v>6</v>
      </c>
      <c r="P12" s="76"/>
      <c r="Q12" s="19">
        <f t="shared" si="3"/>
        <v>215.04</v>
      </c>
      <c r="R12" s="77">
        <v>5</v>
      </c>
    </row>
    <row r="13" spans="1:18" ht="15.75" x14ac:dyDescent="0.25">
      <c r="A13" s="132">
        <v>6</v>
      </c>
      <c r="B13" s="73" t="s">
        <v>71</v>
      </c>
      <c r="C13" s="74" t="s">
        <v>42</v>
      </c>
      <c r="D13" s="17">
        <v>26.81</v>
      </c>
      <c r="E13" s="74"/>
      <c r="F13" s="17">
        <f t="shared" si="0"/>
        <v>26.81</v>
      </c>
      <c r="G13" s="75">
        <v>3</v>
      </c>
      <c r="H13" s="19">
        <v>154.59</v>
      </c>
      <c r="I13" s="74">
        <v>20</v>
      </c>
      <c r="J13" s="17">
        <f t="shared" si="1"/>
        <v>174.59</v>
      </c>
      <c r="K13" s="75">
        <v>6</v>
      </c>
      <c r="L13" s="26">
        <v>27.69</v>
      </c>
      <c r="M13" s="74">
        <v>5</v>
      </c>
      <c r="N13" s="17">
        <f t="shared" si="2"/>
        <v>32.69</v>
      </c>
      <c r="O13" s="75">
        <v>2</v>
      </c>
      <c r="P13" s="76"/>
      <c r="Q13" s="19">
        <f t="shared" si="3"/>
        <v>234.09</v>
      </c>
      <c r="R13" s="77">
        <v>6</v>
      </c>
    </row>
    <row r="14" spans="1:18" ht="15.75" x14ac:dyDescent="0.25">
      <c r="A14" s="132"/>
      <c r="B14" s="78"/>
      <c r="C14" s="16"/>
      <c r="D14" s="16"/>
      <c r="E14" s="16"/>
      <c r="F14" s="17"/>
      <c r="G14" s="79"/>
      <c r="H14" s="26"/>
      <c r="I14" s="16"/>
      <c r="J14" s="17"/>
      <c r="K14" s="79"/>
      <c r="L14" s="26"/>
      <c r="M14" s="16"/>
      <c r="N14" s="17"/>
      <c r="O14" s="79"/>
      <c r="P14" s="80"/>
      <c r="Q14" s="19"/>
      <c r="R14" s="77"/>
    </row>
    <row r="15" spans="1:18" ht="18.75" x14ac:dyDescent="0.3">
      <c r="A15" s="132"/>
      <c r="B15" s="175" t="s">
        <v>45</v>
      </c>
      <c r="C15" s="176"/>
      <c r="D15" s="176"/>
      <c r="E15" s="176"/>
      <c r="F15" s="176"/>
      <c r="G15" s="177"/>
      <c r="H15" s="26"/>
      <c r="I15" s="16"/>
      <c r="J15" s="17"/>
      <c r="K15" s="79"/>
      <c r="L15" s="26"/>
      <c r="M15" s="16"/>
      <c r="N15" s="17"/>
      <c r="O15" s="79"/>
      <c r="P15" s="80"/>
      <c r="Q15" s="19"/>
      <c r="R15" s="77"/>
    </row>
    <row r="16" spans="1:18" ht="15.75" x14ac:dyDescent="0.25">
      <c r="A16" s="132">
        <v>1</v>
      </c>
      <c r="B16" s="96" t="s">
        <v>200</v>
      </c>
      <c r="C16" s="93" t="s">
        <v>41</v>
      </c>
      <c r="D16" s="43">
        <v>26.46</v>
      </c>
      <c r="E16" s="93"/>
      <c r="F16" s="43">
        <f>SUM(D16+E16)</f>
        <v>26.46</v>
      </c>
      <c r="G16" s="94">
        <v>1</v>
      </c>
      <c r="H16" s="33">
        <v>62.12</v>
      </c>
      <c r="I16" s="93">
        <v>15</v>
      </c>
      <c r="J16" s="43">
        <f>SUM(H16+I16)</f>
        <v>77.12</v>
      </c>
      <c r="K16" s="94">
        <v>4</v>
      </c>
      <c r="L16" s="40">
        <v>27.68</v>
      </c>
      <c r="M16" s="93">
        <v>30</v>
      </c>
      <c r="N16" s="43">
        <f>SUM(L16+M16)</f>
        <v>57.68</v>
      </c>
      <c r="O16" s="94">
        <v>5</v>
      </c>
      <c r="P16" s="95"/>
      <c r="Q16" s="33">
        <f>SUM(F16+J16+N16+P16)</f>
        <v>161.26000000000002</v>
      </c>
      <c r="R16" s="77">
        <v>5</v>
      </c>
    </row>
    <row r="17" spans="1:18" ht="15.75" x14ac:dyDescent="0.25">
      <c r="A17" s="132">
        <v>2</v>
      </c>
      <c r="B17" s="96" t="s">
        <v>147</v>
      </c>
      <c r="C17" s="93" t="s">
        <v>148</v>
      </c>
      <c r="D17" s="43">
        <v>40.630000000000003</v>
      </c>
      <c r="E17" s="93"/>
      <c r="F17" s="43">
        <f t="shared" ref="F17:F21" si="4">SUM(D17+E17)</f>
        <v>40.630000000000003</v>
      </c>
      <c r="G17" s="94">
        <v>5</v>
      </c>
      <c r="H17" s="33">
        <v>88.66</v>
      </c>
      <c r="I17" s="93"/>
      <c r="J17" s="43">
        <f t="shared" ref="J17:J21" si="5">SUM(H17+I17)</f>
        <v>88.66</v>
      </c>
      <c r="K17" s="94">
        <v>5</v>
      </c>
      <c r="L17" s="40">
        <v>30.63</v>
      </c>
      <c r="M17" s="93"/>
      <c r="N17" s="43">
        <f t="shared" ref="N17:N21" si="6">SUM(L17+M17)</f>
        <v>30.63</v>
      </c>
      <c r="O17" s="94">
        <v>4</v>
      </c>
      <c r="P17" s="95"/>
      <c r="Q17" s="33">
        <f t="shared" ref="Q17:Q21" si="7">SUM(F17+J17+N17+P17)</f>
        <v>159.91999999999999</v>
      </c>
      <c r="R17" s="77">
        <v>4</v>
      </c>
    </row>
    <row r="18" spans="1:18" ht="18.75" x14ac:dyDescent="0.3">
      <c r="A18" s="132">
        <v>3</v>
      </c>
      <c r="B18" s="96" t="s">
        <v>50</v>
      </c>
      <c r="C18" s="93" t="s">
        <v>51</v>
      </c>
      <c r="D18" s="43">
        <v>34.81</v>
      </c>
      <c r="E18" s="93"/>
      <c r="F18" s="43">
        <f t="shared" si="4"/>
        <v>34.81</v>
      </c>
      <c r="G18" s="94">
        <v>4</v>
      </c>
      <c r="H18" s="33">
        <v>56.59</v>
      </c>
      <c r="I18" s="93">
        <v>5</v>
      </c>
      <c r="J18" s="43">
        <f t="shared" si="5"/>
        <v>61.59</v>
      </c>
      <c r="K18" s="94">
        <v>1</v>
      </c>
      <c r="L18" s="33">
        <v>28.75</v>
      </c>
      <c r="M18" s="93"/>
      <c r="N18" s="43">
        <f t="shared" si="6"/>
        <v>28.75</v>
      </c>
      <c r="O18" s="94">
        <v>3</v>
      </c>
      <c r="P18" s="95"/>
      <c r="Q18" s="33">
        <f t="shared" si="7"/>
        <v>125.15</v>
      </c>
      <c r="R18" s="122">
        <v>2</v>
      </c>
    </row>
    <row r="19" spans="1:18" ht="15.75" x14ac:dyDescent="0.25">
      <c r="A19" s="132">
        <v>4</v>
      </c>
      <c r="B19" s="96" t="s">
        <v>59</v>
      </c>
      <c r="C19" s="93" t="s">
        <v>60</v>
      </c>
      <c r="D19" s="43">
        <v>31.75</v>
      </c>
      <c r="E19" s="93">
        <v>10</v>
      </c>
      <c r="F19" s="43" t="s">
        <v>206</v>
      </c>
      <c r="G19" s="94">
        <v>6</v>
      </c>
      <c r="H19" s="33">
        <v>134.31</v>
      </c>
      <c r="I19" s="93">
        <v>5</v>
      </c>
      <c r="J19" s="43">
        <f t="shared" si="5"/>
        <v>139.31</v>
      </c>
      <c r="K19" s="94">
        <v>6</v>
      </c>
      <c r="L19" s="33">
        <v>33.03</v>
      </c>
      <c r="M19" s="93">
        <v>25</v>
      </c>
      <c r="N19" s="43">
        <f t="shared" si="6"/>
        <v>58.03</v>
      </c>
      <c r="O19" s="94">
        <v>6</v>
      </c>
      <c r="P19" s="95"/>
      <c r="Q19" s="33" t="s">
        <v>205</v>
      </c>
      <c r="R19" s="77">
        <v>6</v>
      </c>
    </row>
    <row r="20" spans="1:18" ht="18.75" x14ac:dyDescent="0.3">
      <c r="A20" s="132">
        <v>5</v>
      </c>
      <c r="B20" s="96" t="s">
        <v>83</v>
      </c>
      <c r="C20" s="93" t="s">
        <v>84</v>
      </c>
      <c r="D20" s="43">
        <v>32.35</v>
      </c>
      <c r="E20" s="93"/>
      <c r="F20" s="43">
        <f t="shared" si="4"/>
        <v>32.35</v>
      </c>
      <c r="G20" s="94">
        <v>3</v>
      </c>
      <c r="H20" s="33">
        <v>68.25</v>
      </c>
      <c r="I20" s="93"/>
      <c r="J20" s="43">
        <f t="shared" si="5"/>
        <v>68.25</v>
      </c>
      <c r="K20" s="94">
        <v>3</v>
      </c>
      <c r="L20" s="33">
        <v>28.35</v>
      </c>
      <c r="M20" s="93"/>
      <c r="N20" s="43">
        <f t="shared" si="6"/>
        <v>28.35</v>
      </c>
      <c r="O20" s="94">
        <v>2</v>
      </c>
      <c r="P20" s="95"/>
      <c r="Q20" s="33">
        <f t="shared" si="7"/>
        <v>128.94999999999999</v>
      </c>
      <c r="R20" s="190">
        <v>3</v>
      </c>
    </row>
    <row r="21" spans="1:18" ht="18.75" x14ac:dyDescent="0.3">
      <c r="A21" s="132">
        <v>6</v>
      </c>
      <c r="B21" s="96" t="s">
        <v>56</v>
      </c>
      <c r="C21" s="74" t="s">
        <v>57</v>
      </c>
      <c r="D21" s="17">
        <v>28.03</v>
      </c>
      <c r="E21" s="74"/>
      <c r="F21" s="43">
        <f t="shared" si="4"/>
        <v>28.03</v>
      </c>
      <c r="G21" s="75">
        <v>2</v>
      </c>
      <c r="H21" s="19">
        <v>64.59</v>
      </c>
      <c r="I21" s="74"/>
      <c r="J21" s="43">
        <f t="shared" si="5"/>
        <v>64.59</v>
      </c>
      <c r="K21" s="75">
        <v>2</v>
      </c>
      <c r="L21" s="19">
        <v>26.13</v>
      </c>
      <c r="M21" s="74"/>
      <c r="N21" s="43">
        <f t="shared" si="6"/>
        <v>26.13</v>
      </c>
      <c r="O21" s="75">
        <v>1</v>
      </c>
      <c r="P21" s="76"/>
      <c r="Q21" s="33">
        <f t="shared" si="7"/>
        <v>118.75</v>
      </c>
      <c r="R21" s="123">
        <v>1</v>
      </c>
    </row>
    <row r="22" spans="1:18" ht="15.75" x14ac:dyDescent="0.25">
      <c r="A22" s="132"/>
      <c r="B22" s="31"/>
      <c r="C22" s="74"/>
      <c r="D22" s="17"/>
      <c r="E22" s="74"/>
      <c r="F22" s="17"/>
      <c r="G22" s="75"/>
      <c r="H22" s="19"/>
      <c r="I22" s="74"/>
      <c r="J22" s="17"/>
      <c r="K22" s="75"/>
      <c r="L22" s="19"/>
      <c r="M22" s="74"/>
      <c r="N22" s="17"/>
      <c r="O22" s="75"/>
      <c r="P22" s="76"/>
      <c r="Q22" s="19"/>
      <c r="R22" s="77"/>
    </row>
    <row r="23" spans="1:18" ht="18.75" x14ac:dyDescent="0.3">
      <c r="A23" s="132"/>
      <c r="B23" s="178" t="s">
        <v>167</v>
      </c>
      <c r="C23" s="179"/>
      <c r="D23" s="179"/>
      <c r="E23" s="179"/>
      <c r="F23" s="179"/>
      <c r="G23" s="180"/>
      <c r="H23" s="26"/>
      <c r="I23" s="16"/>
      <c r="J23" s="17"/>
      <c r="K23" s="79"/>
      <c r="L23" s="26"/>
      <c r="M23" s="16"/>
      <c r="N23" s="81"/>
      <c r="O23" s="79"/>
      <c r="P23" s="80"/>
      <c r="Q23" s="19"/>
      <c r="R23" s="77"/>
    </row>
    <row r="24" spans="1:18" ht="18.75" x14ac:dyDescent="0.3">
      <c r="A24" s="132">
        <v>1</v>
      </c>
      <c r="B24" s="82" t="s">
        <v>46</v>
      </c>
      <c r="C24" s="74" t="s">
        <v>151</v>
      </c>
      <c r="D24" s="83">
        <v>35.619999999999997</v>
      </c>
      <c r="E24" s="74"/>
      <c r="F24" s="17">
        <f>SUM(D24+E24)</f>
        <v>35.619999999999997</v>
      </c>
      <c r="G24" s="75">
        <v>7</v>
      </c>
      <c r="H24" s="19">
        <v>72.87</v>
      </c>
      <c r="I24" s="74"/>
      <c r="J24" s="17">
        <f>SUM(H24+I24)</f>
        <v>72.87</v>
      </c>
      <c r="K24" s="75">
        <v>7</v>
      </c>
      <c r="L24" s="19">
        <v>22.5</v>
      </c>
      <c r="M24" s="74">
        <v>5</v>
      </c>
      <c r="N24" s="84">
        <f>SUM(L24+M24)</f>
        <v>27.5</v>
      </c>
      <c r="O24" s="75">
        <v>1</v>
      </c>
      <c r="P24" s="20"/>
      <c r="Q24" s="19">
        <f>SUM(F24+J24+N24+P24)</f>
        <v>135.99</v>
      </c>
      <c r="R24" s="122">
        <v>2</v>
      </c>
    </row>
    <row r="25" spans="1:18" ht="15.75" x14ac:dyDescent="0.25">
      <c r="A25" s="132">
        <v>2</v>
      </c>
      <c r="B25" s="82" t="s">
        <v>149</v>
      </c>
      <c r="C25" s="74" t="s">
        <v>150</v>
      </c>
      <c r="D25" s="192" t="s">
        <v>204</v>
      </c>
      <c r="E25" s="74"/>
      <c r="F25" s="192" t="s">
        <v>204</v>
      </c>
      <c r="G25" s="75">
        <v>12</v>
      </c>
      <c r="H25" s="19">
        <v>99.94</v>
      </c>
      <c r="I25" s="74">
        <v>35</v>
      </c>
      <c r="J25" s="17">
        <f t="shared" ref="J25:J36" si="8">SUM(H25+I25)</f>
        <v>134.94</v>
      </c>
      <c r="K25" s="75">
        <v>13</v>
      </c>
      <c r="L25" s="19">
        <v>26.97</v>
      </c>
      <c r="M25" s="74">
        <v>5</v>
      </c>
      <c r="N25" s="84">
        <f t="shared" ref="N25:N36" si="9">SUM(L25+M25)</f>
        <v>31.97</v>
      </c>
      <c r="O25" s="75">
        <v>3</v>
      </c>
      <c r="P25" s="20">
        <v>15</v>
      </c>
      <c r="Q25" s="191" t="s">
        <v>204</v>
      </c>
      <c r="R25" s="77">
        <v>12</v>
      </c>
    </row>
    <row r="26" spans="1:18" ht="18.75" x14ac:dyDescent="0.3">
      <c r="A26" s="132">
        <v>3</v>
      </c>
      <c r="B26" s="82" t="s">
        <v>201</v>
      </c>
      <c r="C26" s="74" t="s">
        <v>202</v>
      </c>
      <c r="D26" s="17">
        <v>29.28</v>
      </c>
      <c r="E26" s="74"/>
      <c r="F26" s="17">
        <f t="shared" ref="F25:F36" si="10">SUM(D26+E26)</f>
        <v>29.28</v>
      </c>
      <c r="G26" s="75">
        <v>2</v>
      </c>
      <c r="H26" s="19">
        <v>58.44</v>
      </c>
      <c r="I26" s="74"/>
      <c r="J26" s="17">
        <f t="shared" si="8"/>
        <v>58.44</v>
      </c>
      <c r="K26" s="75">
        <v>1</v>
      </c>
      <c r="L26" s="19">
        <v>30.12</v>
      </c>
      <c r="M26" s="74">
        <v>5</v>
      </c>
      <c r="N26" s="84">
        <f t="shared" si="9"/>
        <v>35.120000000000005</v>
      </c>
      <c r="O26" s="75">
        <v>5</v>
      </c>
      <c r="P26" s="20"/>
      <c r="Q26" s="19">
        <f t="shared" ref="Q25:Q36" si="11">SUM(F26+J26+N26+P26)</f>
        <v>122.84</v>
      </c>
      <c r="R26" s="123">
        <v>1</v>
      </c>
    </row>
    <row r="27" spans="1:18" ht="15.75" x14ac:dyDescent="0.25">
      <c r="A27" s="132">
        <v>4</v>
      </c>
      <c r="B27" s="82" t="s">
        <v>182</v>
      </c>
      <c r="C27" s="74" t="s">
        <v>183</v>
      </c>
      <c r="D27" s="17">
        <v>37.22</v>
      </c>
      <c r="E27" s="74"/>
      <c r="F27" s="17">
        <f t="shared" si="10"/>
        <v>37.22</v>
      </c>
      <c r="G27" s="75">
        <v>8</v>
      </c>
      <c r="H27" s="19">
        <v>75.81</v>
      </c>
      <c r="I27" s="74">
        <v>5</v>
      </c>
      <c r="J27" s="17">
        <f t="shared" si="8"/>
        <v>80.81</v>
      </c>
      <c r="K27" s="75">
        <v>9</v>
      </c>
      <c r="L27" s="19">
        <v>31.97</v>
      </c>
      <c r="M27" s="74">
        <v>5</v>
      </c>
      <c r="N27" s="84">
        <f t="shared" si="9"/>
        <v>36.97</v>
      </c>
      <c r="O27" s="75">
        <v>6</v>
      </c>
      <c r="P27" s="20"/>
      <c r="Q27" s="19">
        <f t="shared" si="11"/>
        <v>155</v>
      </c>
      <c r="R27" s="77">
        <v>7</v>
      </c>
    </row>
    <row r="28" spans="1:18" ht="18.75" x14ac:dyDescent="0.3">
      <c r="A28" s="132">
        <v>5</v>
      </c>
      <c r="B28" s="82" t="s">
        <v>186</v>
      </c>
      <c r="C28" s="74" t="s">
        <v>187</v>
      </c>
      <c r="D28" s="17">
        <v>29.59</v>
      </c>
      <c r="E28" s="74"/>
      <c r="F28" s="17">
        <f t="shared" si="10"/>
        <v>29.59</v>
      </c>
      <c r="G28" s="75">
        <v>3</v>
      </c>
      <c r="H28" s="19">
        <v>63.15</v>
      </c>
      <c r="I28" s="74"/>
      <c r="J28" s="17">
        <f t="shared" si="8"/>
        <v>63.15</v>
      </c>
      <c r="K28" s="75">
        <v>2</v>
      </c>
      <c r="L28" s="19">
        <v>36.5</v>
      </c>
      <c r="M28" s="74">
        <v>10</v>
      </c>
      <c r="N28" s="84">
        <f t="shared" si="9"/>
        <v>46.5</v>
      </c>
      <c r="O28" s="75">
        <v>10</v>
      </c>
      <c r="P28" s="20"/>
      <c r="Q28" s="19">
        <f t="shared" si="11"/>
        <v>139.24</v>
      </c>
      <c r="R28" s="190">
        <v>3</v>
      </c>
    </row>
    <row r="29" spans="1:18" ht="15.75" x14ac:dyDescent="0.25">
      <c r="A29" s="132">
        <v>6</v>
      </c>
      <c r="B29" s="82" t="s">
        <v>76</v>
      </c>
      <c r="C29" s="74" t="s">
        <v>77</v>
      </c>
      <c r="D29" s="17">
        <v>24.9</v>
      </c>
      <c r="E29" s="74"/>
      <c r="F29" s="17">
        <f t="shared" si="10"/>
        <v>24.9</v>
      </c>
      <c r="G29" s="75">
        <v>1</v>
      </c>
      <c r="H29" s="19">
        <v>72.72</v>
      </c>
      <c r="I29" s="74"/>
      <c r="J29" s="17">
        <f t="shared" si="8"/>
        <v>72.72</v>
      </c>
      <c r="K29" s="75">
        <v>6</v>
      </c>
      <c r="L29" s="19">
        <v>35.06</v>
      </c>
      <c r="M29" s="74">
        <v>5</v>
      </c>
      <c r="N29" s="84">
        <f t="shared" si="9"/>
        <v>40.06</v>
      </c>
      <c r="O29" s="75">
        <v>7</v>
      </c>
      <c r="P29" s="20">
        <v>15</v>
      </c>
      <c r="Q29" s="19">
        <f t="shared" si="11"/>
        <v>152.68</v>
      </c>
      <c r="R29" s="77">
        <v>6</v>
      </c>
    </row>
    <row r="30" spans="1:18" ht="15.75" x14ac:dyDescent="0.25">
      <c r="A30" s="132">
        <v>7</v>
      </c>
      <c r="B30" s="82" t="s">
        <v>101</v>
      </c>
      <c r="C30" s="74" t="s">
        <v>203</v>
      </c>
      <c r="D30" s="17">
        <v>49.13</v>
      </c>
      <c r="E30" s="74"/>
      <c r="F30" s="17">
        <f t="shared" si="10"/>
        <v>49.13</v>
      </c>
      <c r="G30" s="75">
        <v>10</v>
      </c>
      <c r="H30" s="19">
        <v>89.75</v>
      </c>
      <c r="I30" s="74">
        <v>5</v>
      </c>
      <c r="J30" s="17">
        <f t="shared" si="8"/>
        <v>94.75</v>
      </c>
      <c r="K30" s="75">
        <v>10</v>
      </c>
      <c r="L30" s="19">
        <v>48.54</v>
      </c>
      <c r="M30" s="74">
        <v>10</v>
      </c>
      <c r="N30" s="84">
        <f t="shared" si="9"/>
        <v>58.54</v>
      </c>
      <c r="O30" s="75">
        <v>11</v>
      </c>
      <c r="P30" s="20"/>
      <c r="Q30" s="19">
        <f t="shared" si="11"/>
        <v>202.42</v>
      </c>
      <c r="R30" s="77">
        <v>10</v>
      </c>
    </row>
    <row r="31" spans="1:18" ht="15.75" x14ac:dyDescent="0.25">
      <c r="A31" s="132">
        <v>8</v>
      </c>
      <c r="B31" s="82" t="s">
        <v>52</v>
      </c>
      <c r="C31" s="74" t="s">
        <v>53</v>
      </c>
      <c r="D31" s="17">
        <v>152.5</v>
      </c>
      <c r="E31" s="74">
        <v>30</v>
      </c>
      <c r="F31" s="17">
        <f t="shared" si="10"/>
        <v>182.5</v>
      </c>
      <c r="G31" s="75">
        <v>11</v>
      </c>
      <c r="H31" s="19">
        <v>114.81</v>
      </c>
      <c r="I31" s="74">
        <v>20</v>
      </c>
      <c r="J31" s="17">
        <f t="shared" si="8"/>
        <v>134.81</v>
      </c>
      <c r="K31" s="75">
        <v>12</v>
      </c>
      <c r="L31" s="19">
        <v>43.69</v>
      </c>
      <c r="M31" s="74">
        <v>45</v>
      </c>
      <c r="N31" s="84">
        <f t="shared" si="9"/>
        <v>88.69</v>
      </c>
      <c r="O31" s="75">
        <v>13</v>
      </c>
      <c r="P31" s="20">
        <v>15</v>
      </c>
      <c r="Q31" s="19">
        <f t="shared" si="11"/>
        <v>421</v>
      </c>
      <c r="R31" s="77">
        <v>11</v>
      </c>
    </row>
    <row r="32" spans="1:18" ht="15.75" x14ac:dyDescent="0.25">
      <c r="A32" s="132">
        <v>9</v>
      </c>
      <c r="B32" s="82" t="s">
        <v>99</v>
      </c>
      <c r="C32" s="74" t="s">
        <v>100</v>
      </c>
      <c r="D32" s="192" t="s">
        <v>204</v>
      </c>
      <c r="E32" s="74"/>
      <c r="F32" s="192" t="s">
        <v>204</v>
      </c>
      <c r="G32" s="75">
        <v>13</v>
      </c>
      <c r="H32" s="19">
        <v>67.400000000000006</v>
      </c>
      <c r="I32" s="74"/>
      <c r="J32" s="17">
        <f t="shared" si="8"/>
        <v>67.400000000000006</v>
      </c>
      <c r="K32" s="75">
        <v>3</v>
      </c>
      <c r="L32" s="19">
        <v>40.630000000000003</v>
      </c>
      <c r="M32" s="74">
        <v>5</v>
      </c>
      <c r="N32" s="84">
        <f t="shared" si="9"/>
        <v>45.63</v>
      </c>
      <c r="O32" s="75">
        <v>9</v>
      </c>
      <c r="P32" s="20"/>
      <c r="Q32" s="191" t="s">
        <v>204</v>
      </c>
      <c r="R32" s="77">
        <v>13</v>
      </c>
    </row>
    <row r="33" spans="1:18" ht="15.75" x14ac:dyDescent="0.25">
      <c r="A33" s="132">
        <v>10</v>
      </c>
      <c r="B33" s="82" t="s">
        <v>95</v>
      </c>
      <c r="C33" s="74" t="s">
        <v>96</v>
      </c>
      <c r="D33" s="17">
        <v>37.35</v>
      </c>
      <c r="E33" s="74"/>
      <c r="F33" s="17">
        <f t="shared" si="10"/>
        <v>37.35</v>
      </c>
      <c r="G33" s="75">
        <v>9</v>
      </c>
      <c r="H33" s="19">
        <v>72.430000000000007</v>
      </c>
      <c r="I33" s="74"/>
      <c r="J33" s="17">
        <f t="shared" si="8"/>
        <v>72.430000000000007</v>
      </c>
      <c r="K33" s="75">
        <v>5</v>
      </c>
      <c r="L33" s="19">
        <v>31.19</v>
      </c>
      <c r="M33" s="74">
        <v>10</v>
      </c>
      <c r="N33" s="84">
        <f t="shared" si="9"/>
        <v>41.19</v>
      </c>
      <c r="O33" s="75">
        <v>8</v>
      </c>
      <c r="P33" s="20"/>
      <c r="Q33" s="19">
        <f t="shared" si="11"/>
        <v>150.97</v>
      </c>
      <c r="R33" s="77">
        <v>5</v>
      </c>
    </row>
    <row r="34" spans="1:18" ht="15.75" x14ac:dyDescent="0.25">
      <c r="A34" s="132">
        <v>11</v>
      </c>
      <c r="B34" s="82" t="s">
        <v>97</v>
      </c>
      <c r="C34" s="74" t="s">
        <v>98</v>
      </c>
      <c r="D34" s="17">
        <v>30.56</v>
      </c>
      <c r="E34" s="74"/>
      <c r="F34" s="17">
        <f t="shared" si="10"/>
        <v>30.56</v>
      </c>
      <c r="G34" s="75">
        <v>4</v>
      </c>
      <c r="H34" s="19">
        <v>89.19</v>
      </c>
      <c r="I34" s="74">
        <v>20</v>
      </c>
      <c r="J34" s="17">
        <f t="shared" si="8"/>
        <v>109.19</v>
      </c>
      <c r="K34" s="75">
        <v>11</v>
      </c>
      <c r="L34" s="19">
        <v>24.63</v>
      </c>
      <c r="M34" s="74">
        <v>10</v>
      </c>
      <c r="N34" s="84">
        <f t="shared" si="9"/>
        <v>34.629999999999995</v>
      </c>
      <c r="O34" s="75">
        <v>4</v>
      </c>
      <c r="P34" s="20">
        <v>15</v>
      </c>
      <c r="Q34" s="19">
        <f t="shared" si="11"/>
        <v>189.38</v>
      </c>
      <c r="R34" s="77">
        <v>9</v>
      </c>
    </row>
    <row r="35" spans="1:18" ht="15.75" x14ac:dyDescent="0.25">
      <c r="A35" s="132">
        <v>12</v>
      </c>
      <c r="B35" s="82" t="s">
        <v>184</v>
      </c>
      <c r="C35" s="74" t="s">
        <v>185</v>
      </c>
      <c r="D35" s="17">
        <v>32.119999999999997</v>
      </c>
      <c r="E35" s="74"/>
      <c r="F35" s="17">
        <f t="shared" si="10"/>
        <v>32.119999999999997</v>
      </c>
      <c r="G35" s="75">
        <v>5</v>
      </c>
      <c r="H35" s="19">
        <v>72.930000000000007</v>
      </c>
      <c r="I35" s="74">
        <v>5</v>
      </c>
      <c r="J35" s="17">
        <f t="shared" si="8"/>
        <v>77.930000000000007</v>
      </c>
      <c r="K35" s="75">
        <v>8</v>
      </c>
      <c r="L35" s="19">
        <v>24.25</v>
      </c>
      <c r="M35" s="74">
        <v>5</v>
      </c>
      <c r="N35" s="84">
        <f t="shared" si="9"/>
        <v>29.25</v>
      </c>
      <c r="O35" s="75">
        <v>2</v>
      </c>
      <c r="P35" s="20"/>
      <c r="Q35" s="19">
        <f t="shared" si="11"/>
        <v>139.30000000000001</v>
      </c>
      <c r="R35" s="77">
        <v>4</v>
      </c>
    </row>
    <row r="36" spans="1:18" ht="15.75" x14ac:dyDescent="0.25">
      <c r="A36" s="132">
        <v>13</v>
      </c>
      <c r="B36" s="82" t="s">
        <v>153</v>
      </c>
      <c r="C36" s="74" t="s">
        <v>154</v>
      </c>
      <c r="D36" s="17">
        <v>33.56</v>
      </c>
      <c r="E36" s="74"/>
      <c r="F36" s="17">
        <f t="shared" si="10"/>
        <v>33.56</v>
      </c>
      <c r="G36" s="75">
        <v>6</v>
      </c>
      <c r="H36" s="19">
        <v>71.25</v>
      </c>
      <c r="I36" s="74"/>
      <c r="J36" s="17">
        <f t="shared" si="8"/>
        <v>71.25</v>
      </c>
      <c r="K36" s="75">
        <v>4</v>
      </c>
      <c r="L36" s="19">
        <v>31.12</v>
      </c>
      <c r="M36" s="74">
        <v>35</v>
      </c>
      <c r="N36" s="84">
        <f t="shared" si="9"/>
        <v>66.12</v>
      </c>
      <c r="O36" s="75">
        <v>12</v>
      </c>
      <c r="P36" s="20">
        <v>15</v>
      </c>
      <c r="Q36" s="19">
        <f t="shared" si="11"/>
        <v>185.93</v>
      </c>
      <c r="R36" s="77">
        <v>8</v>
      </c>
    </row>
    <row r="37" spans="1:18" ht="15.75" x14ac:dyDescent="0.25">
      <c r="A37" s="132"/>
      <c r="B37" s="31"/>
      <c r="C37" s="16"/>
      <c r="D37" s="16"/>
      <c r="E37" s="16"/>
      <c r="F37" s="17"/>
      <c r="G37" s="79"/>
      <c r="H37" s="26"/>
      <c r="I37" s="16"/>
      <c r="J37" s="17"/>
      <c r="K37" s="79"/>
      <c r="L37" s="26"/>
      <c r="M37" s="16"/>
      <c r="N37" s="17"/>
      <c r="O37" s="79"/>
      <c r="P37" s="20"/>
      <c r="Q37" s="19"/>
      <c r="R37" s="77"/>
    </row>
    <row r="38" spans="1:18" ht="18.75" x14ac:dyDescent="0.3">
      <c r="A38" s="132"/>
      <c r="B38" s="165" t="s">
        <v>65</v>
      </c>
      <c r="C38" s="166"/>
      <c r="D38" s="166"/>
      <c r="E38" s="166"/>
      <c r="F38" s="166"/>
      <c r="G38" s="167"/>
      <c r="H38" s="26"/>
      <c r="I38" s="16"/>
      <c r="J38" s="17"/>
      <c r="K38" s="79"/>
      <c r="L38" s="26"/>
      <c r="M38" s="16"/>
      <c r="N38" s="17"/>
      <c r="O38" s="79"/>
      <c r="P38" s="20"/>
      <c r="Q38" s="19"/>
      <c r="R38" s="77"/>
    </row>
    <row r="39" spans="1:18" ht="18.75" x14ac:dyDescent="0.3">
      <c r="A39" s="132">
        <v>1</v>
      </c>
      <c r="B39" s="97" t="s">
        <v>58</v>
      </c>
      <c r="C39" s="74" t="s">
        <v>159</v>
      </c>
      <c r="D39" s="17">
        <v>38.75</v>
      </c>
      <c r="E39" s="74"/>
      <c r="F39" s="17">
        <f>SUM(D39+E39)</f>
        <v>38.75</v>
      </c>
      <c r="G39" s="75">
        <v>2</v>
      </c>
      <c r="H39" s="19">
        <v>69.59</v>
      </c>
      <c r="I39" s="74"/>
      <c r="J39" s="17">
        <f>SUM(H39+I39)</f>
        <v>69.59</v>
      </c>
      <c r="K39" s="75">
        <v>1</v>
      </c>
      <c r="L39" s="26">
        <v>28.65</v>
      </c>
      <c r="M39" s="74">
        <v>35</v>
      </c>
      <c r="N39" s="17">
        <f>SUM(L39+M39)</f>
        <v>63.65</v>
      </c>
      <c r="O39" s="75">
        <v>3</v>
      </c>
      <c r="P39" s="20"/>
      <c r="Q39" s="19">
        <f>SUM(F39+J39+N39+P39)</f>
        <v>171.99</v>
      </c>
      <c r="R39" s="122">
        <v>2</v>
      </c>
    </row>
    <row r="40" spans="1:18" ht="18.75" x14ac:dyDescent="0.3">
      <c r="A40" s="132">
        <v>2</v>
      </c>
      <c r="B40" s="97" t="s">
        <v>108</v>
      </c>
      <c r="C40" s="74" t="s">
        <v>109</v>
      </c>
      <c r="D40" s="17">
        <v>45.66</v>
      </c>
      <c r="E40" s="20">
        <v>30</v>
      </c>
      <c r="F40" s="17">
        <f t="shared" ref="F40:F43" si="12">SUM(D40+E40)</f>
        <v>75.66</v>
      </c>
      <c r="G40" s="75">
        <v>4</v>
      </c>
      <c r="H40" s="19">
        <v>72.09</v>
      </c>
      <c r="I40" s="74"/>
      <c r="J40" s="17">
        <f t="shared" ref="J40:J43" si="13">SUM(H40+I40)</f>
        <v>72.09</v>
      </c>
      <c r="K40" s="75">
        <v>2</v>
      </c>
      <c r="L40" s="19">
        <v>32.130000000000003</v>
      </c>
      <c r="M40" s="74">
        <v>35</v>
      </c>
      <c r="N40" s="17">
        <f t="shared" ref="N40:N43" si="14">SUM(L40+M40)</f>
        <v>67.13</v>
      </c>
      <c r="O40" s="75">
        <v>4</v>
      </c>
      <c r="P40" s="20"/>
      <c r="Q40" s="19">
        <f t="shared" ref="Q40:Q43" si="15">SUM(F40+J40+N40+P40)</f>
        <v>214.88</v>
      </c>
      <c r="R40" s="190">
        <v>3</v>
      </c>
    </row>
    <row r="41" spans="1:18" ht="18.75" x14ac:dyDescent="0.3">
      <c r="A41" s="86">
        <v>3</v>
      </c>
      <c r="B41" s="97" t="s">
        <v>69</v>
      </c>
      <c r="C41" s="74" t="s">
        <v>70</v>
      </c>
      <c r="D41" s="17">
        <v>37.590000000000003</v>
      </c>
      <c r="E41" s="20"/>
      <c r="F41" s="17">
        <f t="shared" si="12"/>
        <v>37.590000000000003</v>
      </c>
      <c r="G41" s="87">
        <v>1</v>
      </c>
      <c r="H41" s="19">
        <v>70.25</v>
      </c>
      <c r="I41" s="74">
        <v>10</v>
      </c>
      <c r="J41" s="17">
        <f t="shared" si="13"/>
        <v>80.25</v>
      </c>
      <c r="K41" s="75">
        <v>3</v>
      </c>
      <c r="L41" s="19">
        <v>27.72</v>
      </c>
      <c r="M41" s="74"/>
      <c r="N41" s="17">
        <f t="shared" si="14"/>
        <v>27.72</v>
      </c>
      <c r="O41" s="75">
        <v>1</v>
      </c>
      <c r="P41" s="20"/>
      <c r="Q41" s="19">
        <f t="shared" si="15"/>
        <v>145.56</v>
      </c>
      <c r="R41" s="123">
        <v>1</v>
      </c>
    </row>
    <row r="42" spans="1:18" ht="15.75" x14ac:dyDescent="0.25">
      <c r="A42" s="86">
        <v>4</v>
      </c>
      <c r="B42" s="97" t="s">
        <v>67</v>
      </c>
      <c r="C42" s="74" t="s">
        <v>68</v>
      </c>
      <c r="D42" s="192" t="s">
        <v>204</v>
      </c>
      <c r="E42" s="20"/>
      <c r="F42" s="192" t="s">
        <v>204</v>
      </c>
      <c r="G42" s="87">
        <v>5</v>
      </c>
      <c r="H42" s="19">
        <v>92.97</v>
      </c>
      <c r="I42" s="74">
        <v>10</v>
      </c>
      <c r="J42" s="17">
        <f t="shared" si="13"/>
        <v>102.97</v>
      </c>
      <c r="K42" s="75">
        <v>4</v>
      </c>
      <c r="L42" s="19">
        <v>34.53</v>
      </c>
      <c r="M42" s="74">
        <v>5</v>
      </c>
      <c r="N42" s="17">
        <f t="shared" si="14"/>
        <v>39.53</v>
      </c>
      <c r="O42" s="75">
        <v>2</v>
      </c>
      <c r="P42" s="20"/>
      <c r="Q42" s="191" t="s">
        <v>204</v>
      </c>
      <c r="R42" s="77">
        <v>5</v>
      </c>
    </row>
    <row r="43" spans="1:18" ht="15.75" x14ac:dyDescent="0.25">
      <c r="A43" s="86">
        <v>5</v>
      </c>
      <c r="B43" s="97" t="s">
        <v>73</v>
      </c>
      <c r="C43" s="74" t="s">
        <v>74</v>
      </c>
      <c r="D43" s="17">
        <v>61.06</v>
      </c>
      <c r="E43" s="20">
        <v>10</v>
      </c>
      <c r="F43" s="17">
        <f t="shared" si="12"/>
        <v>71.06</v>
      </c>
      <c r="G43" s="87">
        <v>3</v>
      </c>
      <c r="H43" s="19">
        <v>79.69</v>
      </c>
      <c r="I43" s="74">
        <v>30</v>
      </c>
      <c r="J43" s="17">
        <f t="shared" si="13"/>
        <v>109.69</v>
      </c>
      <c r="K43" s="75">
        <v>5</v>
      </c>
      <c r="L43" s="19">
        <v>28.38</v>
      </c>
      <c r="M43" s="74">
        <v>40</v>
      </c>
      <c r="N43" s="17">
        <f t="shared" si="14"/>
        <v>68.38</v>
      </c>
      <c r="O43" s="75">
        <v>5</v>
      </c>
      <c r="P43" s="20"/>
      <c r="Q43" s="19">
        <f t="shared" si="15"/>
        <v>249.13</v>
      </c>
      <c r="R43" s="77">
        <v>4</v>
      </c>
    </row>
    <row r="44" spans="1:18" ht="15.75" x14ac:dyDescent="0.25">
      <c r="A44" s="131"/>
      <c r="B44" s="89"/>
      <c r="C44" s="90"/>
      <c r="D44" s="21"/>
      <c r="E44" s="27"/>
      <c r="F44" s="21"/>
      <c r="G44" s="87"/>
      <c r="H44" s="19"/>
      <c r="I44" s="74"/>
      <c r="J44" s="17"/>
      <c r="K44" s="75"/>
      <c r="L44" s="26"/>
      <c r="M44" s="74"/>
      <c r="N44" s="17"/>
      <c r="O44" s="75"/>
      <c r="P44" s="20"/>
      <c r="Q44" s="19"/>
      <c r="R44" s="77"/>
    </row>
    <row r="45" spans="1:18" ht="18.75" x14ac:dyDescent="0.3">
      <c r="A45" s="132"/>
      <c r="B45" s="165" t="s">
        <v>75</v>
      </c>
      <c r="C45" s="166"/>
      <c r="D45" s="166"/>
      <c r="E45" s="166"/>
      <c r="F45" s="166"/>
      <c r="G45" s="167"/>
      <c r="H45" s="26"/>
      <c r="I45" s="16"/>
      <c r="J45" s="17"/>
      <c r="K45" s="79"/>
      <c r="L45" s="26"/>
      <c r="M45" s="16"/>
      <c r="N45" s="17"/>
      <c r="O45" s="79"/>
      <c r="P45" s="20"/>
      <c r="Q45" s="19"/>
      <c r="R45" s="77"/>
    </row>
    <row r="46" spans="1:18" ht="15.75" x14ac:dyDescent="0.25">
      <c r="A46" s="132">
        <v>1</v>
      </c>
      <c r="B46" s="85" t="s">
        <v>198</v>
      </c>
      <c r="C46" s="74" t="s">
        <v>199</v>
      </c>
      <c r="D46" s="17">
        <v>39.28</v>
      </c>
      <c r="E46" s="74"/>
      <c r="F46" s="17">
        <f>SUM(D46+E46)</f>
        <v>39.28</v>
      </c>
      <c r="G46" s="75">
        <v>3</v>
      </c>
      <c r="H46" s="19">
        <v>87.75</v>
      </c>
      <c r="I46" s="74">
        <v>10</v>
      </c>
      <c r="J46" s="17">
        <f>SUM(H46+I46)</f>
        <v>97.75</v>
      </c>
      <c r="K46" s="75">
        <v>5</v>
      </c>
      <c r="L46" s="26">
        <v>31.25</v>
      </c>
      <c r="M46" s="74">
        <v>35</v>
      </c>
      <c r="N46" s="17">
        <f>SUM(L46+M46)</f>
        <v>66.25</v>
      </c>
      <c r="O46" s="75">
        <v>5</v>
      </c>
      <c r="P46" s="20"/>
      <c r="Q46" s="19">
        <f>SUM(F46+J46+N46+P46)</f>
        <v>203.28</v>
      </c>
      <c r="R46" s="77">
        <v>5</v>
      </c>
    </row>
    <row r="47" spans="1:18" ht="18.75" x14ac:dyDescent="0.3">
      <c r="A47" s="132">
        <v>2</v>
      </c>
      <c r="B47" s="85" t="s">
        <v>163</v>
      </c>
      <c r="C47" s="74" t="s">
        <v>164</v>
      </c>
      <c r="D47" s="17">
        <v>36.68</v>
      </c>
      <c r="E47" s="74">
        <v>30</v>
      </c>
      <c r="F47" s="17">
        <f t="shared" ref="F47:F50" si="16">SUM(D47+E47)</f>
        <v>66.680000000000007</v>
      </c>
      <c r="G47" s="75">
        <v>5</v>
      </c>
      <c r="H47" s="19">
        <v>63.19</v>
      </c>
      <c r="I47" s="74"/>
      <c r="J47" s="17">
        <f t="shared" ref="J47:J50" si="17">SUM(H47+I47)</f>
        <v>63.19</v>
      </c>
      <c r="K47" s="75">
        <v>1</v>
      </c>
      <c r="L47" s="26">
        <v>34.880000000000003</v>
      </c>
      <c r="M47" s="74"/>
      <c r="N47" s="17">
        <f t="shared" ref="N47:N49" si="18">SUM(L47+M47)</f>
        <v>34.880000000000003</v>
      </c>
      <c r="O47" s="75">
        <v>3</v>
      </c>
      <c r="P47" s="20"/>
      <c r="Q47" s="19">
        <f t="shared" ref="Q47:Q50" si="19">SUM(F47+J47+N47+P47)</f>
        <v>164.75</v>
      </c>
      <c r="R47" s="189">
        <v>3</v>
      </c>
    </row>
    <row r="48" spans="1:18" ht="15.75" x14ac:dyDescent="0.25">
      <c r="A48" s="132">
        <v>3</v>
      </c>
      <c r="B48" s="85" t="s">
        <v>160</v>
      </c>
      <c r="C48" s="74" t="s">
        <v>98</v>
      </c>
      <c r="D48" s="17">
        <v>64.59</v>
      </c>
      <c r="E48" s="74"/>
      <c r="F48" s="17">
        <f t="shared" si="16"/>
        <v>64.59</v>
      </c>
      <c r="G48" s="75">
        <v>4</v>
      </c>
      <c r="H48" s="19">
        <v>76.75</v>
      </c>
      <c r="I48" s="74"/>
      <c r="J48" s="17">
        <f t="shared" si="17"/>
        <v>76.75</v>
      </c>
      <c r="K48" s="75">
        <v>3</v>
      </c>
      <c r="L48" s="26">
        <v>29.93</v>
      </c>
      <c r="M48" s="74">
        <v>30</v>
      </c>
      <c r="N48" s="17">
        <f t="shared" si="18"/>
        <v>59.93</v>
      </c>
      <c r="O48" s="75">
        <v>4</v>
      </c>
      <c r="P48" s="20"/>
      <c r="Q48" s="19">
        <f t="shared" si="19"/>
        <v>201.27</v>
      </c>
      <c r="R48" s="134">
        <v>4</v>
      </c>
    </row>
    <row r="49" spans="1:18" ht="18.75" x14ac:dyDescent="0.3">
      <c r="A49" s="132">
        <v>4</v>
      </c>
      <c r="B49" s="85" t="s">
        <v>78</v>
      </c>
      <c r="C49" s="74" t="s">
        <v>42</v>
      </c>
      <c r="D49" s="17">
        <v>31.15</v>
      </c>
      <c r="E49" s="74"/>
      <c r="F49" s="17">
        <f t="shared" si="16"/>
        <v>31.15</v>
      </c>
      <c r="G49" s="75">
        <v>2</v>
      </c>
      <c r="H49" s="19">
        <v>84.62</v>
      </c>
      <c r="I49" s="74">
        <v>5</v>
      </c>
      <c r="J49" s="17">
        <f t="shared" si="17"/>
        <v>89.62</v>
      </c>
      <c r="K49" s="75">
        <v>4</v>
      </c>
      <c r="L49" s="19">
        <v>28.9</v>
      </c>
      <c r="M49" s="74"/>
      <c r="N49" s="17">
        <f t="shared" si="18"/>
        <v>28.9</v>
      </c>
      <c r="O49" s="75">
        <v>2</v>
      </c>
      <c r="P49" s="20"/>
      <c r="Q49" s="19">
        <f t="shared" si="19"/>
        <v>149.67000000000002</v>
      </c>
      <c r="R49" s="126">
        <v>2</v>
      </c>
    </row>
    <row r="50" spans="1:18" ht="18.75" x14ac:dyDescent="0.3">
      <c r="A50" s="132">
        <v>5</v>
      </c>
      <c r="B50" s="85" t="s">
        <v>161</v>
      </c>
      <c r="C50" s="74" t="s">
        <v>162</v>
      </c>
      <c r="D50" s="17">
        <v>28.16</v>
      </c>
      <c r="E50" s="74"/>
      <c r="F50" s="17">
        <f t="shared" si="16"/>
        <v>28.16</v>
      </c>
      <c r="G50" s="75">
        <v>1</v>
      </c>
      <c r="H50" s="19">
        <v>62.43</v>
      </c>
      <c r="I50" s="74">
        <v>5</v>
      </c>
      <c r="J50" s="17">
        <f t="shared" si="17"/>
        <v>67.430000000000007</v>
      </c>
      <c r="K50" s="75">
        <v>2</v>
      </c>
      <c r="L50" s="26">
        <v>26.97</v>
      </c>
      <c r="M50" s="74"/>
      <c r="N50" s="17">
        <f>SUM(L50+M50)</f>
        <v>26.97</v>
      </c>
      <c r="O50" s="75">
        <v>1</v>
      </c>
      <c r="P50" s="20"/>
      <c r="Q50" s="19">
        <f t="shared" si="19"/>
        <v>122.56</v>
      </c>
      <c r="R50" s="123">
        <v>1</v>
      </c>
    </row>
  </sheetData>
  <mergeCells count="17">
    <mergeCell ref="B45:G45"/>
    <mergeCell ref="L5:N5"/>
    <mergeCell ref="O5:O6"/>
    <mergeCell ref="B7:G7"/>
    <mergeCell ref="B15:G15"/>
    <mergeCell ref="B23:G23"/>
    <mergeCell ref="B38:G38"/>
    <mergeCell ref="B1:K1"/>
    <mergeCell ref="A3:G3"/>
    <mergeCell ref="L3:R3"/>
    <mergeCell ref="A5:A6"/>
    <mergeCell ref="B5:B6"/>
    <mergeCell ref="C5:C6"/>
    <mergeCell ref="D5:F5"/>
    <mergeCell ref="G5:G6"/>
    <mergeCell ref="H5:J5"/>
    <mergeCell ref="K5:K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workbookViewId="0">
      <selection activeCell="V6" sqref="V6"/>
    </sheetView>
  </sheetViews>
  <sheetFormatPr defaultRowHeight="15" x14ac:dyDescent="0.25"/>
  <cols>
    <col min="1" max="1" width="4.85546875" customWidth="1"/>
    <col min="2" max="2" width="17.7109375" customWidth="1"/>
    <col min="3" max="3" width="10.28515625" customWidth="1"/>
    <col min="4" max="4" width="6" customWidth="1"/>
    <col min="5" max="5" width="5.42578125" customWidth="1"/>
    <col min="6" max="6" width="7.5703125" customWidth="1"/>
    <col min="7" max="7" width="4.5703125" customWidth="1"/>
    <col min="8" max="8" width="7.28515625" customWidth="1"/>
    <col min="9" max="9" width="5.28515625" customWidth="1"/>
    <col min="10" max="10" width="7" customWidth="1"/>
    <col min="12" max="12" width="6.85546875" customWidth="1"/>
    <col min="13" max="13" width="5.85546875" customWidth="1"/>
    <col min="14" max="14" width="7.5703125" customWidth="1"/>
    <col min="15" max="15" width="5.7109375" customWidth="1"/>
    <col min="16" max="16" width="5.85546875" customWidth="1"/>
    <col min="17" max="17" width="8.140625" customWidth="1"/>
    <col min="18" max="18" width="5.28515625" customWidth="1"/>
  </cols>
  <sheetData>
    <row r="1" spans="1:18" ht="18.75" x14ac:dyDescent="0.3">
      <c r="A1" s="129"/>
      <c r="B1" s="151" t="s">
        <v>24</v>
      </c>
      <c r="C1" s="151"/>
      <c r="D1" s="151"/>
      <c r="E1" s="151"/>
      <c r="F1" s="151"/>
      <c r="G1" s="151"/>
      <c r="H1" s="151"/>
      <c r="I1" s="151"/>
      <c r="J1" s="151"/>
      <c r="K1" s="151"/>
      <c r="L1" s="129"/>
      <c r="M1" s="129"/>
      <c r="N1" s="129"/>
      <c r="O1" s="129"/>
      <c r="P1" s="129"/>
      <c r="Q1" s="129"/>
      <c r="R1" s="129"/>
    </row>
    <row r="2" spans="1:18" x14ac:dyDescent="0.2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</row>
    <row r="3" spans="1:18" ht="18.75" x14ac:dyDescent="0.3">
      <c r="A3" s="181" t="s">
        <v>170</v>
      </c>
      <c r="B3" s="181"/>
      <c r="C3" s="181"/>
      <c r="D3" s="181"/>
      <c r="E3" s="181"/>
      <c r="F3" s="181"/>
      <c r="G3" s="181"/>
      <c r="H3" s="129"/>
      <c r="I3" s="129"/>
      <c r="J3" s="129"/>
      <c r="K3" s="129"/>
      <c r="L3" s="182" t="s">
        <v>171</v>
      </c>
      <c r="M3" s="181"/>
      <c r="N3" s="181"/>
      <c r="O3" s="181"/>
      <c r="P3" s="181"/>
      <c r="Q3" s="181"/>
      <c r="R3" s="181"/>
    </row>
    <row r="4" spans="1:18" ht="15.75" thickBot="1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8" ht="15.75" thickTop="1" x14ac:dyDescent="0.25">
      <c r="A5" s="183" t="s">
        <v>25</v>
      </c>
      <c r="B5" s="185" t="s">
        <v>26</v>
      </c>
      <c r="C5" s="187" t="s">
        <v>27</v>
      </c>
      <c r="D5" s="169" t="s">
        <v>28</v>
      </c>
      <c r="E5" s="169"/>
      <c r="F5" s="169"/>
      <c r="G5" s="170" t="s">
        <v>11</v>
      </c>
      <c r="H5" s="168" t="s">
        <v>29</v>
      </c>
      <c r="I5" s="169"/>
      <c r="J5" s="169"/>
      <c r="K5" s="170" t="s">
        <v>11</v>
      </c>
      <c r="L5" s="168" t="s">
        <v>30</v>
      </c>
      <c r="M5" s="169"/>
      <c r="N5" s="169"/>
      <c r="O5" s="170" t="s">
        <v>11</v>
      </c>
      <c r="P5" s="65"/>
      <c r="Q5" s="8"/>
      <c r="R5" s="10"/>
    </row>
    <row r="6" spans="1:18" ht="69" x14ac:dyDescent="0.25">
      <c r="A6" s="184"/>
      <c r="B6" s="186"/>
      <c r="C6" s="188"/>
      <c r="D6" s="66" t="s">
        <v>31</v>
      </c>
      <c r="E6" s="66" t="s">
        <v>32</v>
      </c>
      <c r="F6" s="66" t="s">
        <v>33</v>
      </c>
      <c r="G6" s="171"/>
      <c r="H6" s="67" t="s">
        <v>31</v>
      </c>
      <c r="I6" s="66" t="s">
        <v>32</v>
      </c>
      <c r="J6" s="66" t="s">
        <v>33</v>
      </c>
      <c r="K6" s="171"/>
      <c r="L6" s="67" t="s">
        <v>31</v>
      </c>
      <c r="M6" s="66" t="s">
        <v>32</v>
      </c>
      <c r="N6" s="66" t="s">
        <v>33</v>
      </c>
      <c r="O6" s="171"/>
      <c r="P6" s="68" t="s">
        <v>34</v>
      </c>
      <c r="Q6" s="67" t="s">
        <v>35</v>
      </c>
      <c r="R6" s="66" t="s">
        <v>36</v>
      </c>
    </row>
    <row r="7" spans="1:18" ht="18.75" x14ac:dyDescent="0.25">
      <c r="A7" s="130"/>
      <c r="B7" s="172" t="s">
        <v>37</v>
      </c>
      <c r="C7" s="173"/>
      <c r="D7" s="173"/>
      <c r="E7" s="173"/>
      <c r="F7" s="173"/>
      <c r="G7" s="174"/>
      <c r="H7" s="67"/>
      <c r="I7" s="66"/>
      <c r="J7" s="66"/>
      <c r="K7" s="133"/>
      <c r="L7" s="67"/>
      <c r="M7" s="66"/>
      <c r="N7" s="66"/>
      <c r="O7" s="133"/>
      <c r="P7" s="71"/>
      <c r="Q7" s="67"/>
      <c r="R7" s="91"/>
    </row>
    <row r="8" spans="1:18" ht="15.75" x14ac:dyDescent="0.25">
      <c r="A8" s="132">
        <v>1</v>
      </c>
      <c r="B8" s="73"/>
      <c r="C8" s="74"/>
      <c r="D8" s="17"/>
      <c r="E8" s="74"/>
      <c r="F8" s="17">
        <f>SUM(D8+E8)</f>
        <v>0</v>
      </c>
      <c r="G8" s="75"/>
      <c r="H8" s="19"/>
      <c r="I8" s="74"/>
      <c r="J8" s="17">
        <f>SUM(H8+I8)</f>
        <v>0</v>
      </c>
      <c r="K8" s="75"/>
      <c r="L8" s="19"/>
      <c r="M8" s="74"/>
      <c r="N8" s="17">
        <f>SUM(L8+M8)</f>
        <v>0</v>
      </c>
      <c r="O8" s="75"/>
      <c r="P8" s="76"/>
      <c r="Q8" s="19">
        <f>SUM(F8+J8+N8+P8)</f>
        <v>0</v>
      </c>
      <c r="R8" s="77"/>
    </row>
    <row r="9" spans="1:18" ht="15.75" x14ac:dyDescent="0.25">
      <c r="A9" s="132">
        <v>2</v>
      </c>
      <c r="B9" s="73"/>
      <c r="C9" s="74"/>
      <c r="D9" s="16"/>
      <c r="E9" s="74"/>
      <c r="F9" s="17">
        <f t="shared" ref="F9:F16" si="0">SUM(D9+E9)</f>
        <v>0</v>
      </c>
      <c r="G9" s="75"/>
      <c r="H9" s="19"/>
      <c r="I9" s="74"/>
      <c r="J9" s="17">
        <f t="shared" ref="J9:J16" si="1">SUM(H9+I9)</f>
        <v>0</v>
      </c>
      <c r="K9" s="75"/>
      <c r="L9" s="26"/>
      <c r="M9" s="74"/>
      <c r="N9" s="17">
        <f t="shared" ref="N9:N16" si="2">SUM(L9+M9)</f>
        <v>0</v>
      </c>
      <c r="O9" s="75"/>
      <c r="P9" s="76"/>
      <c r="Q9" s="19">
        <f t="shared" ref="Q9:Q16" si="3">SUM(F9+J9+N9+P9)</f>
        <v>0</v>
      </c>
      <c r="R9" s="77"/>
    </row>
    <row r="10" spans="1:18" ht="18.75" x14ac:dyDescent="0.3">
      <c r="A10" s="132">
        <v>3</v>
      </c>
      <c r="B10" s="73"/>
      <c r="C10" s="74"/>
      <c r="D10" s="16"/>
      <c r="E10" s="74"/>
      <c r="F10" s="17">
        <f t="shared" si="0"/>
        <v>0</v>
      </c>
      <c r="G10" s="75"/>
      <c r="H10" s="19"/>
      <c r="I10" s="74"/>
      <c r="J10" s="17">
        <f t="shared" si="1"/>
        <v>0</v>
      </c>
      <c r="K10" s="75"/>
      <c r="L10" s="26"/>
      <c r="M10" s="74"/>
      <c r="N10" s="17">
        <f t="shared" si="2"/>
        <v>0</v>
      </c>
      <c r="O10" s="75"/>
      <c r="P10" s="76"/>
      <c r="Q10" s="19">
        <f t="shared" si="3"/>
        <v>0</v>
      </c>
      <c r="R10" s="92"/>
    </row>
    <row r="11" spans="1:18" ht="18.75" x14ac:dyDescent="0.3">
      <c r="A11" s="132">
        <v>4</v>
      </c>
      <c r="B11" s="73"/>
      <c r="C11" s="74"/>
      <c r="D11" s="17"/>
      <c r="E11" s="74"/>
      <c r="F11" s="17">
        <f t="shared" si="0"/>
        <v>0</v>
      </c>
      <c r="G11" s="75"/>
      <c r="H11" s="19"/>
      <c r="I11" s="74"/>
      <c r="J11" s="17">
        <f t="shared" si="1"/>
        <v>0</v>
      </c>
      <c r="K11" s="75"/>
      <c r="L11" s="26"/>
      <c r="M11" s="74"/>
      <c r="N11" s="17">
        <f t="shared" si="2"/>
        <v>0</v>
      </c>
      <c r="O11" s="75"/>
      <c r="P11" s="76"/>
      <c r="Q11" s="19">
        <f t="shared" si="3"/>
        <v>0</v>
      </c>
      <c r="R11" s="92"/>
    </row>
    <row r="12" spans="1:18" ht="15.75" x14ac:dyDescent="0.25">
      <c r="A12" s="132">
        <v>5</v>
      </c>
      <c r="B12" s="73"/>
      <c r="C12" s="74"/>
      <c r="D12" s="17"/>
      <c r="E12" s="74"/>
      <c r="F12" s="17">
        <f t="shared" si="0"/>
        <v>0</v>
      </c>
      <c r="G12" s="75"/>
      <c r="H12" s="19"/>
      <c r="I12" s="74"/>
      <c r="J12" s="17">
        <f t="shared" si="1"/>
        <v>0</v>
      </c>
      <c r="K12" s="75"/>
      <c r="L12" s="26"/>
      <c r="M12" s="74"/>
      <c r="N12" s="17">
        <f t="shared" si="2"/>
        <v>0</v>
      </c>
      <c r="O12" s="75"/>
      <c r="P12" s="76"/>
      <c r="Q12" s="19">
        <f t="shared" si="3"/>
        <v>0</v>
      </c>
      <c r="R12" s="77"/>
    </row>
    <row r="13" spans="1:18" ht="15.75" x14ac:dyDescent="0.25">
      <c r="A13" s="132">
        <v>6</v>
      </c>
      <c r="B13" s="73"/>
      <c r="C13" s="74"/>
      <c r="D13" s="17"/>
      <c r="E13" s="74"/>
      <c r="F13" s="17">
        <f t="shared" si="0"/>
        <v>0</v>
      </c>
      <c r="G13" s="75"/>
      <c r="H13" s="19"/>
      <c r="I13" s="74"/>
      <c r="J13" s="17">
        <f t="shared" si="1"/>
        <v>0</v>
      </c>
      <c r="K13" s="75"/>
      <c r="L13" s="26"/>
      <c r="M13" s="74"/>
      <c r="N13" s="17">
        <f t="shared" si="2"/>
        <v>0</v>
      </c>
      <c r="O13" s="75"/>
      <c r="P13" s="76"/>
      <c r="Q13" s="19">
        <f t="shared" si="3"/>
        <v>0</v>
      </c>
      <c r="R13" s="77"/>
    </row>
    <row r="14" spans="1:18" ht="15.75" x14ac:dyDescent="0.25">
      <c r="A14" s="132">
        <v>7</v>
      </c>
      <c r="B14" s="73"/>
      <c r="C14" s="74"/>
      <c r="D14" s="17"/>
      <c r="E14" s="74"/>
      <c r="F14" s="17">
        <f t="shared" si="0"/>
        <v>0</v>
      </c>
      <c r="G14" s="75"/>
      <c r="H14" s="19"/>
      <c r="I14" s="74"/>
      <c r="J14" s="17">
        <f t="shared" si="1"/>
        <v>0</v>
      </c>
      <c r="K14" s="75"/>
      <c r="L14" s="26"/>
      <c r="M14" s="74"/>
      <c r="N14" s="17">
        <f t="shared" si="2"/>
        <v>0</v>
      </c>
      <c r="O14" s="75"/>
      <c r="P14" s="76"/>
      <c r="Q14" s="19">
        <f t="shared" si="3"/>
        <v>0</v>
      </c>
      <c r="R14" s="77"/>
    </row>
    <row r="15" spans="1:18" ht="15.75" x14ac:dyDescent="0.25">
      <c r="A15" s="132">
        <v>8</v>
      </c>
      <c r="B15" s="73"/>
      <c r="C15" s="74"/>
      <c r="D15" s="17"/>
      <c r="E15" s="74"/>
      <c r="F15" s="17">
        <f t="shared" si="0"/>
        <v>0</v>
      </c>
      <c r="G15" s="75"/>
      <c r="H15" s="19"/>
      <c r="I15" s="74"/>
      <c r="J15" s="17">
        <f t="shared" si="1"/>
        <v>0</v>
      </c>
      <c r="K15" s="75"/>
      <c r="L15" s="26"/>
      <c r="M15" s="74"/>
      <c r="N15" s="17">
        <f t="shared" si="2"/>
        <v>0</v>
      </c>
      <c r="O15" s="75"/>
      <c r="P15" s="76"/>
      <c r="Q15" s="19">
        <f t="shared" si="3"/>
        <v>0</v>
      </c>
      <c r="R15" s="77"/>
    </row>
    <row r="16" spans="1:18" ht="18.75" x14ac:dyDescent="0.3">
      <c r="A16" s="132">
        <v>9</v>
      </c>
      <c r="B16" s="73"/>
      <c r="C16" s="74"/>
      <c r="D16" s="17"/>
      <c r="E16" s="74"/>
      <c r="F16" s="17">
        <f t="shared" si="0"/>
        <v>0</v>
      </c>
      <c r="G16" s="75"/>
      <c r="H16" s="19"/>
      <c r="I16" s="74"/>
      <c r="J16" s="17">
        <f t="shared" si="1"/>
        <v>0</v>
      </c>
      <c r="K16" s="75"/>
      <c r="L16" s="26"/>
      <c r="M16" s="74"/>
      <c r="N16" s="17">
        <f t="shared" si="2"/>
        <v>0</v>
      </c>
      <c r="O16" s="75"/>
      <c r="P16" s="76"/>
      <c r="Q16" s="19">
        <f t="shared" si="3"/>
        <v>0</v>
      </c>
      <c r="R16" s="92"/>
    </row>
    <row r="17" spans="1:18" ht="15.75" x14ac:dyDescent="0.25">
      <c r="A17" s="132"/>
      <c r="B17" s="78"/>
      <c r="C17" s="16"/>
      <c r="D17" s="16"/>
      <c r="E17" s="16"/>
      <c r="F17" s="17"/>
      <c r="G17" s="79"/>
      <c r="H17" s="26"/>
      <c r="I17" s="16"/>
      <c r="J17" s="17"/>
      <c r="K17" s="79"/>
      <c r="L17" s="26"/>
      <c r="M17" s="16"/>
      <c r="N17" s="17"/>
      <c r="O17" s="79"/>
      <c r="P17" s="80"/>
      <c r="Q17" s="19"/>
      <c r="R17" s="77"/>
    </row>
    <row r="18" spans="1:18" ht="18.75" x14ac:dyDescent="0.3">
      <c r="A18" s="132"/>
      <c r="B18" s="175" t="s">
        <v>45</v>
      </c>
      <c r="C18" s="176"/>
      <c r="D18" s="176"/>
      <c r="E18" s="176"/>
      <c r="F18" s="176"/>
      <c r="G18" s="177"/>
      <c r="H18" s="26"/>
      <c r="I18" s="16"/>
      <c r="J18" s="17"/>
      <c r="K18" s="79"/>
      <c r="L18" s="26"/>
      <c r="M18" s="16"/>
      <c r="N18" s="17"/>
      <c r="O18" s="79"/>
      <c r="P18" s="80"/>
      <c r="Q18" s="19"/>
      <c r="R18" s="77"/>
    </row>
    <row r="19" spans="1:18" ht="18.75" x14ac:dyDescent="0.3">
      <c r="A19" s="132">
        <v>1</v>
      </c>
      <c r="B19" s="96"/>
      <c r="C19" s="93"/>
      <c r="D19" s="43"/>
      <c r="E19" s="93"/>
      <c r="F19" s="43">
        <f>SUM(D19+E19)</f>
        <v>0</v>
      </c>
      <c r="G19" s="94"/>
      <c r="H19" s="33"/>
      <c r="I19" s="93"/>
      <c r="J19" s="43">
        <f>SUM(H19+I19)</f>
        <v>0</v>
      </c>
      <c r="K19" s="94"/>
      <c r="L19" s="40"/>
      <c r="M19" s="93"/>
      <c r="N19" s="43">
        <f>SUM(L19+M19)</f>
        <v>0</v>
      </c>
      <c r="O19" s="94"/>
      <c r="P19" s="95"/>
      <c r="Q19" s="33">
        <f>SUM(F19+J19+N19+P19)</f>
        <v>0</v>
      </c>
      <c r="R19" s="92"/>
    </row>
    <row r="20" spans="1:18" ht="18.75" x14ac:dyDescent="0.3">
      <c r="A20" s="132">
        <v>2</v>
      </c>
      <c r="B20" s="96"/>
      <c r="C20" s="93"/>
      <c r="D20" s="43"/>
      <c r="E20" s="93"/>
      <c r="F20" s="43">
        <f t="shared" ref="F20:F24" si="4">SUM(D20+E20)</f>
        <v>0</v>
      </c>
      <c r="G20" s="94"/>
      <c r="H20" s="33"/>
      <c r="I20" s="93"/>
      <c r="J20" s="43">
        <f t="shared" ref="J20:J24" si="5">SUM(H20+I20)</f>
        <v>0</v>
      </c>
      <c r="K20" s="94"/>
      <c r="L20" s="40"/>
      <c r="M20" s="93"/>
      <c r="N20" s="43">
        <f t="shared" ref="N20:N24" si="6">SUM(L20+M20)</f>
        <v>0</v>
      </c>
      <c r="O20" s="94"/>
      <c r="P20" s="95"/>
      <c r="Q20" s="33">
        <f t="shared" ref="Q20:Q24" si="7">SUM(F20+J20+N20+P20)</f>
        <v>0</v>
      </c>
      <c r="R20" s="92"/>
    </row>
    <row r="21" spans="1:18" ht="15.75" x14ac:dyDescent="0.25">
      <c r="A21" s="132">
        <v>3</v>
      </c>
      <c r="B21" s="96"/>
      <c r="C21" s="93"/>
      <c r="D21" s="43"/>
      <c r="E21" s="93"/>
      <c r="F21" s="43">
        <f t="shared" si="4"/>
        <v>0</v>
      </c>
      <c r="G21" s="94"/>
      <c r="H21" s="33"/>
      <c r="I21" s="93"/>
      <c r="J21" s="43">
        <f t="shared" si="5"/>
        <v>0</v>
      </c>
      <c r="K21" s="94"/>
      <c r="L21" s="33"/>
      <c r="M21" s="93"/>
      <c r="N21" s="43">
        <f t="shared" si="6"/>
        <v>0</v>
      </c>
      <c r="O21" s="94"/>
      <c r="P21" s="95"/>
      <c r="Q21" s="33">
        <f t="shared" si="7"/>
        <v>0</v>
      </c>
      <c r="R21" s="77"/>
    </row>
    <row r="22" spans="1:18" ht="18.75" x14ac:dyDescent="0.3">
      <c r="A22" s="132">
        <v>4</v>
      </c>
      <c r="B22" s="96"/>
      <c r="C22" s="93"/>
      <c r="D22" s="43"/>
      <c r="E22" s="93"/>
      <c r="F22" s="43">
        <f t="shared" si="4"/>
        <v>0</v>
      </c>
      <c r="G22" s="94"/>
      <c r="H22" s="33"/>
      <c r="I22" s="93"/>
      <c r="J22" s="43">
        <f t="shared" si="5"/>
        <v>0</v>
      </c>
      <c r="K22" s="94"/>
      <c r="L22" s="33"/>
      <c r="M22" s="93"/>
      <c r="N22" s="43">
        <f t="shared" si="6"/>
        <v>0</v>
      </c>
      <c r="O22" s="94"/>
      <c r="P22" s="95"/>
      <c r="Q22" s="33">
        <f t="shared" si="7"/>
        <v>0</v>
      </c>
      <c r="R22" s="92"/>
    </row>
    <row r="23" spans="1:18" ht="15.75" x14ac:dyDescent="0.25">
      <c r="A23" s="132">
        <v>5</v>
      </c>
      <c r="B23" s="96"/>
      <c r="C23" s="93"/>
      <c r="D23" s="43"/>
      <c r="E23" s="93"/>
      <c r="F23" s="43">
        <f t="shared" si="4"/>
        <v>0</v>
      </c>
      <c r="G23" s="94"/>
      <c r="H23" s="33"/>
      <c r="I23" s="93"/>
      <c r="J23" s="43">
        <f t="shared" si="5"/>
        <v>0</v>
      </c>
      <c r="K23" s="94"/>
      <c r="L23" s="33"/>
      <c r="M23" s="93"/>
      <c r="N23" s="43">
        <f t="shared" si="6"/>
        <v>0</v>
      </c>
      <c r="O23" s="94"/>
      <c r="P23" s="95"/>
      <c r="Q23" s="33">
        <f t="shared" si="7"/>
        <v>0</v>
      </c>
      <c r="R23" s="77"/>
    </row>
    <row r="24" spans="1:18" ht="15.75" x14ac:dyDescent="0.25">
      <c r="A24" s="132">
        <v>6</v>
      </c>
      <c r="B24" s="96"/>
      <c r="C24" s="74"/>
      <c r="D24" s="17"/>
      <c r="E24" s="74"/>
      <c r="F24" s="43">
        <f t="shared" si="4"/>
        <v>0</v>
      </c>
      <c r="G24" s="75"/>
      <c r="H24" s="19"/>
      <c r="I24" s="74"/>
      <c r="J24" s="43">
        <f t="shared" si="5"/>
        <v>0</v>
      </c>
      <c r="K24" s="75"/>
      <c r="L24" s="19"/>
      <c r="M24" s="74"/>
      <c r="N24" s="43">
        <f t="shared" si="6"/>
        <v>0</v>
      </c>
      <c r="O24" s="75"/>
      <c r="P24" s="76"/>
      <c r="Q24" s="33">
        <f t="shared" si="7"/>
        <v>0</v>
      </c>
      <c r="R24" s="77"/>
    </row>
    <row r="25" spans="1:18" ht="15.75" x14ac:dyDescent="0.25">
      <c r="A25" s="132"/>
      <c r="B25" s="31"/>
      <c r="C25" s="74"/>
      <c r="D25" s="17"/>
      <c r="E25" s="74"/>
      <c r="F25" s="17"/>
      <c r="G25" s="75"/>
      <c r="H25" s="19"/>
      <c r="I25" s="74"/>
      <c r="J25" s="17"/>
      <c r="K25" s="75"/>
      <c r="L25" s="19"/>
      <c r="M25" s="74"/>
      <c r="N25" s="17"/>
      <c r="O25" s="75"/>
      <c r="P25" s="76"/>
      <c r="Q25" s="19"/>
      <c r="R25" s="77"/>
    </row>
    <row r="26" spans="1:18" ht="18.75" x14ac:dyDescent="0.3">
      <c r="A26" s="132"/>
      <c r="B26" s="178" t="s">
        <v>167</v>
      </c>
      <c r="C26" s="179"/>
      <c r="D26" s="179"/>
      <c r="E26" s="179"/>
      <c r="F26" s="179"/>
      <c r="G26" s="180"/>
      <c r="H26" s="26"/>
      <c r="I26" s="16"/>
      <c r="J26" s="17"/>
      <c r="K26" s="79"/>
      <c r="L26" s="26"/>
      <c r="M26" s="16"/>
      <c r="N26" s="81"/>
      <c r="O26" s="79"/>
      <c r="P26" s="80"/>
      <c r="Q26" s="19"/>
      <c r="R26" s="77"/>
    </row>
    <row r="27" spans="1:18" ht="15.75" x14ac:dyDescent="0.25">
      <c r="A27" s="132">
        <v>1</v>
      </c>
      <c r="B27" s="82"/>
      <c r="C27" s="74"/>
      <c r="D27" s="83"/>
      <c r="E27" s="74"/>
      <c r="F27" s="17">
        <f>SUM(D27+E27)</f>
        <v>0</v>
      </c>
      <c r="G27" s="75"/>
      <c r="H27" s="19"/>
      <c r="I27" s="74"/>
      <c r="J27" s="17">
        <f>SUM(H27+I27)</f>
        <v>0</v>
      </c>
      <c r="K27" s="75"/>
      <c r="L27" s="19"/>
      <c r="M27" s="74"/>
      <c r="N27" s="84">
        <f>SUM(L27)</f>
        <v>0</v>
      </c>
      <c r="O27" s="75"/>
      <c r="P27" s="20"/>
      <c r="Q27" s="19">
        <f>SUM(F27+J27+N27+P27)</f>
        <v>0</v>
      </c>
      <c r="R27" s="77"/>
    </row>
    <row r="28" spans="1:18" ht="15.75" x14ac:dyDescent="0.25">
      <c r="A28" s="132">
        <v>2</v>
      </c>
      <c r="B28" s="82"/>
      <c r="C28" s="74"/>
      <c r="D28" s="17"/>
      <c r="E28" s="74"/>
      <c r="F28" s="17">
        <f t="shared" ref="F28:F40" si="8">SUM(D28+E28)</f>
        <v>0</v>
      </c>
      <c r="G28" s="75"/>
      <c r="H28" s="19"/>
      <c r="I28" s="74"/>
      <c r="J28" s="17">
        <f t="shared" ref="J28:J40" si="9">SUM(H28+I28)</f>
        <v>0</v>
      </c>
      <c r="K28" s="75"/>
      <c r="L28" s="19"/>
      <c r="M28" s="74"/>
      <c r="N28" s="84">
        <f t="shared" ref="N28:N40" si="10">SUM(L28)</f>
        <v>0</v>
      </c>
      <c r="O28" s="75"/>
      <c r="P28" s="20"/>
      <c r="Q28" s="19">
        <f t="shared" ref="Q28:Q40" si="11">SUM(F28+J28+N28+P28)</f>
        <v>0</v>
      </c>
      <c r="R28" s="77"/>
    </row>
    <row r="29" spans="1:18" ht="15.75" x14ac:dyDescent="0.25">
      <c r="A29" s="132">
        <v>3</v>
      </c>
      <c r="B29" s="82"/>
      <c r="C29" s="74"/>
      <c r="D29" s="17"/>
      <c r="E29" s="74"/>
      <c r="F29" s="17">
        <f t="shared" si="8"/>
        <v>0</v>
      </c>
      <c r="G29" s="75"/>
      <c r="H29" s="19"/>
      <c r="I29" s="74"/>
      <c r="J29" s="17">
        <f t="shared" si="9"/>
        <v>0</v>
      </c>
      <c r="K29" s="75"/>
      <c r="L29" s="19"/>
      <c r="M29" s="74"/>
      <c r="N29" s="84">
        <f t="shared" si="10"/>
        <v>0</v>
      </c>
      <c r="O29" s="75"/>
      <c r="P29" s="20"/>
      <c r="Q29" s="19">
        <f t="shared" si="11"/>
        <v>0</v>
      </c>
      <c r="R29" s="77"/>
    </row>
    <row r="30" spans="1:18" ht="18.75" x14ac:dyDescent="0.3">
      <c r="A30" s="132">
        <v>4</v>
      </c>
      <c r="B30" s="82"/>
      <c r="C30" s="74"/>
      <c r="D30" s="17"/>
      <c r="E30" s="74"/>
      <c r="F30" s="17">
        <f t="shared" si="8"/>
        <v>0</v>
      </c>
      <c r="G30" s="75"/>
      <c r="H30" s="19"/>
      <c r="I30" s="74"/>
      <c r="J30" s="17">
        <f t="shared" si="9"/>
        <v>0</v>
      </c>
      <c r="K30" s="75"/>
      <c r="L30" s="19"/>
      <c r="M30" s="74"/>
      <c r="N30" s="84">
        <f t="shared" si="10"/>
        <v>0</v>
      </c>
      <c r="O30" s="75"/>
      <c r="P30" s="20"/>
      <c r="Q30" s="19">
        <f t="shared" si="11"/>
        <v>0</v>
      </c>
      <c r="R30" s="92"/>
    </row>
    <row r="31" spans="1:18" ht="15.75" x14ac:dyDescent="0.25">
      <c r="A31" s="132">
        <v>5</v>
      </c>
      <c r="B31" s="82"/>
      <c r="C31" s="74"/>
      <c r="D31" s="17"/>
      <c r="E31" s="74"/>
      <c r="F31" s="17">
        <f t="shared" si="8"/>
        <v>0</v>
      </c>
      <c r="G31" s="75"/>
      <c r="H31" s="19"/>
      <c r="I31" s="74"/>
      <c r="J31" s="17">
        <f t="shared" si="9"/>
        <v>0</v>
      </c>
      <c r="K31" s="75"/>
      <c r="L31" s="19"/>
      <c r="M31" s="74"/>
      <c r="N31" s="84">
        <f t="shared" si="10"/>
        <v>0</v>
      </c>
      <c r="O31" s="75"/>
      <c r="P31" s="20"/>
      <c r="Q31" s="19">
        <f t="shared" si="11"/>
        <v>0</v>
      </c>
      <c r="R31" s="77"/>
    </row>
    <row r="32" spans="1:18" ht="15.75" x14ac:dyDescent="0.25">
      <c r="A32" s="132">
        <v>6</v>
      </c>
      <c r="B32" s="82"/>
      <c r="C32" s="74"/>
      <c r="D32" s="17"/>
      <c r="E32" s="74"/>
      <c r="F32" s="17">
        <f t="shared" si="8"/>
        <v>0</v>
      </c>
      <c r="G32" s="75"/>
      <c r="H32" s="19"/>
      <c r="I32" s="74"/>
      <c r="J32" s="17">
        <f t="shared" si="9"/>
        <v>0</v>
      </c>
      <c r="K32" s="75"/>
      <c r="L32" s="19"/>
      <c r="M32" s="74"/>
      <c r="N32" s="84">
        <f t="shared" si="10"/>
        <v>0</v>
      </c>
      <c r="O32" s="75"/>
      <c r="P32" s="20"/>
      <c r="Q32" s="19">
        <f t="shared" si="11"/>
        <v>0</v>
      </c>
      <c r="R32" s="77"/>
    </row>
    <row r="33" spans="1:18" ht="15.75" x14ac:dyDescent="0.25">
      <c r="A33" s="132">
        <v>7</v>
      </c>
      <c r="B33" s="82"/>
      <c r="C33" s="74"/>
      <c r="D33" s="17"/>
      <c r="E33" s="74"/>
      <c r="F33" s="17">
        <f t="shared" si="8"/>
        <v>0</v>
      </c>
      <c r="G33" s="75"/>
      <c r="H33" s="19"/>
      <c r="I33" s="74"/>
      <c r="J33" s="17">
        <f t="shared" si="9"/>
        <v>0</v>
      </c>
      <c r="K33" s="75"/>
      <c r="L33" s="19"/>
      <c r="M33" s="74"/>
      <c r="N33" s="84">
        <f t="shared" si="10"/>
        <v>0</v>
      </c>
      <c r="O33" s="75"/>
      <c r="P33" s="20"/>
      <c r="Q33" s="19">
        <f t="shared" si="11"/>
        <v>0</v>
      </c>
      <c r="R33" s="77"/>
    </row>
    <row r="34" spans="1:18" ht="15.75" x14ac:dyDescent="0.25">
      <c r="A34" s="132">
        <v>8</v>
      </c>
      <c r="B34" s="82"/>
      <c r="C34" s="74"/>
      <c r="D34" s="17"/>
      <c r="E34" s="74"/>
      <c r="F34" s="17">
        <f t="shared" si="8"/>
        <v>0</v>
      </c>
      <c r="G34" s="75"/>
      <c r="H34" s="19"/>
      <c r="I34" s="74"/>
      <c r="J34" s="17">
        <f t="shared" si="9"/>
        <v>0</v>
      </c>
      <c r="K34" s="75"/>
      <c r="L34" s="19"/>
      <c r="M34" s="74"/>
      <c r="N34" s="84">
        <f t="shared" si="10"/>
        <v>0</v>
      </c>
      <c r="O34" s="75"/>
      <c r="P34" s="20"/>
      <c r="Q34" s="19">
        <f t="shared" si="11"/>
        <v>0</v>
      </c>
      <c r="R34" s="77"/>
    </row>
    <row r="35" spans="1:18" ht="15.75" x14ac:dyDescent="0.25">
      <c r="A35" s="132">
        <v>9</v>
      </c>
      <c r="B35" s="82"/>
      <c r="C35" s="74"/>
      <c r="D35" s="17"/>
      <c r="E35" s="74"/>
      <c r="F35" s="17">
        <f t="shared" si="8"/>
        <v>0</v>
      </c>
      <c r="G35" s="75"/>
      <c r="H35" s="19"/>
      <c r="I35" s="74"/>
      <c r="J35" s="17">
        <f t="shared" si="9"/>
        <v>0</v>
      </c>
      <c r="K35" s="75"/>
      <c r="L35" s="19"/>
      <c r="M35" s="74"/>
      <c r="N35" s="84">
        <f t="shared" si="10"/>
        <v>0</v>
      </c>
      <c r="O35" s="75"/>
      <c r="P35" s="20"/>
      <c r="Q35" s="19">
        <f t="shared" si="11"/>
        <v>0</v>
      </c>
      <c r="R35" s="77"/>
    </row>
    <row r="36" spans="1:18" ht="15.75" x14ac:dyDescent="0.25">
      <c r="A36" s="132">
        <v>10</v>
      </c>
      <c r="B36" s="82"/>
      <c r="C36" s="74"/>
      <c r="D36" s="17"/>
      <c r="E36" s="74"/>
      <c r="F36" s="17">
        <f t="shared" si="8"/>
        <v>0</v>
      </c>
      <c r="G36" s="75"/>
      <c r="H36" s="19"/>
      <c r="I36" s="74"/>
      <c r="J36" s="17">
        <f t="shared" si="9"/>
        <v>0</v>
      </c>
      <c r="K36" s="75"/>
      <c r="L36" s="19"/>
      <c r="M36" s="74"/>
      <c r="N36" s="84">
        <f t="shared" si="10"/>
        <v>0</v>
      </c>
      <c r="O36" s="75"/>
      <c r="P36" s="20"/>
      <c r="Q36" s="19">
        <f t="shared" si="11"/>
        <v>0</v>
      </c>
      <c r="R36" s="77"/>
    </row>
    <row r="37" spans="1:18" ht="15.75" x14ac:dyDescent="0.25">
      <c r="A37" s="132">
        <v>11</v>
      </c>
      <c r="B37" s="82"/>
      <c r="C37" s="74"/>
      <c r="D37" s="17"/>
      <c r="E37" s="74"/>
      <c r="F37" s="17">
        <f t="shared" si="8"/>
        <v>0</v>
      </c>
      <c r="G37" s="75"/>
      <c r="H37" s="19"/>
      <c r="I37" s="74"/>
      <c r="J37" s="17">
        <f t="shared" si="9"/>
        <v>0</v>
      </c>
      <c r="K37" s="75"/>
      <c r="L37" s="19"/>
      <c r="M37" s="74"/>
      <c r="N37" s="84">
        <f t="shared" si="10"/>
        <v>0</v>
      </c>
      <c r="O37" s="75"/>
      <c r="P37" s="20"/>
      <c r="Q37" s="19">
        <f t="shared" si="11"/>
        <v>0</v>
      </c>
      <c r="R37" s="77"/>
    </row>
    <row r="38" spans="1:18" ht="18.75" x14ac:dyDescent="0.3">
      <c r="A38" s="132">
        <v>12</v>
      </c>
      <c r="B38" s="82"/>
      <c r="C38" s="74"/>
      <c r="D38" s="17"/>
      <c r="E38" s="74"/>
      <c r="F38" s="17">
        <f t="shared" si="8"/>
        <v>0</v>
      </c>
      <c r="G38" s="75"/>
      <c r="H38" s="19"/>
      <c r="I38" s="74"/>
      <c r="J38" s="17">
        <f t="shared" si="9"/>
        <v>0</v>
      </c>
      <c r="K38" s="75"/>
      <c r="L38" s="19"/>
      <c r="M38" s="74"/>
      <c r="N38" s="84">
        <f t="shared" si="10"/>
        <v>0</v>
      </c>
      <c r="O38" s="75"/>
      <c r="P38" s="20"/>
      <c r="Q38" s="19">
        <f t="shared" si="11"/>
        <v>0</v>
      </c>
      <c r="R38" s="92"/>
    </row>
    <row r="39" spans="1:18" ht="15.75" x14ac:dyDescent="0.25">
      <c r="A39" s="132">
        <v>13</v>
      </c>
      <c r="B39" s="82"/>
      <c r="C39" s="74"/>
      <c r="D39" s="17"/>
      <c r="E39" s="74"/>
      <c r="F39" s="17">
        <f t="shared" si="8"/>
        <v>0</v>
      </c>
      <c r="G39" s="75"/>
      <c r="H39" s="19"/>
      <c r="I39" s="74"/>
      <c r="J39" s="17">
        <f t="shared" si="9"/>
        <v>0</v>
      </c>
      <c r="K39" s="75"/>
      <c r="L39" s="19"/>
      <c r="M39" s="74"/>
      <c r="N39" s="84">
        <f t="shared" si="10"/>
        <v>0</v>
      </c>
      <c r="O39" s="75"/>
      <c r="P39" s="20"/>
      <c r="Q39" s="19">
        <f t="shared" si="11"/>
        <v>0</v>
      </c>
      <c r="R39" s="77"/>
    </row>
    <row r="40" spans="1:18" ht="18.75" x14ac:dyDescent="0.3">
      <c r="A40" s="132">
        <v>14</v>
      </c>
      <c r="B40" s="82"/>
      <c r="C40" s="74"/>
      <c r="D40" s="17"/>
      <c r="E40" s="74"/>
      <c r="F40" s="17">
        <f t="shared" si="8"/>
        <v>0</v>
      </c>
      <c r="G40" s="75"/>
      <c r="H40" s="19"/>
      <c r="I40" s="74"/>
      <c r="J40" s="17">
        <f t="shared" si="9"/>
        <v>0</v>
      </c>
      <c r="K40" s="75"/>
      <c r="L40" s="26"/>
      <c r="M40" s="74"/>
      <c r="N40" s="84">
        <f t="shared" si="10"/>
        <v>0</v>
      </c>
      <c r="O40" s="75"/>
      <c r="P40" s="20"/>
      <c r="Q40" s="19">
        <f t="shared" si="11"/>
        <v>0</v>
      </c>
      <c r="R40" s="92"/>
    </row>
    <row r="41" spans="1:18" ht="15.75" x14ac:dyDescent="0.25">
      <c r="A41" s="132"/>
      <c r="B41" s="31"/>
      <c r="C41" s="16"/>
      <c r="D41" s="16"/>
      <c r="E41" s="16"/>
      <c r="F41" s="17"/>
      <c r="G41" s="79"/>
      <c r="H41" s="26"/>
      <c r="I41" s="16"/>
      <c r="J41" s="17"/>
      <c r="K41" s="79"/>
      <c r="L41" s="26"/>
      <c r="M41" s="16"/>
      <c r="N41" s="17"/>
      <c r="O41" s="79"/>
      <c r="P41" s="20"/>
      <c r="Q41" s="19"/>
      <c r="R41" s="77"/>
    </row>
    <row r="42" spans="1:18" ht="18.75" x14ac:dyDescent="0.3">
      <c r="A42" s="132"/>
      <c r="B42" s="165" t="s">
        <v>65</v>
      </c>
      <c r="C42" s="166"/>
      <c r="D42" s="166"/>
      <c r="E42" s="166"/>
      <c r="F42" s="166"/>
      <c r="G42" s="167"/>
      <c r="H42" s="26"/>
      <c r="I42" s="16"/>
      <c r="J42" s="17"/>
      <c r="K42" s="79"/>
      <c r="L42" s="26"/>
      <c r="M42" s="16"/>
      <c r="N42" s="17"/>
      <c r="O42" s="79"/>
      <c r="P42" s="20"/>
      <c r="Q42" s="19"/>
      <c r="R42" s="77"/>
    </row>
    <row r="43" spans="1:18" ht="18.75" x14ac:dyDescent="0.3">
      <c r="A43" s="132">
        <v>1</v>
      </c>
      <c r="B43" s="97"/>
      <c r="C43" s="74"/>
      <c r="D43" s="17"/>
      <c r="E43" s="74"/>
      <c r="F43" s="17">
        <f>SUM(D43+E43)</f>
        <v>0</v>
      </c>
      <c r="G43" s="75"/>
      <c r="H43" s="19"/>
      <c r="I43" s="74"/>
      <c r="J43" s="17">
        <f>SUM(H43+I43)</f>
        <v>0</v>
      </c>
      <c r="K43" s="75"/>
      <c r="L43" s="26"/>
      <c r="M43" s="74"/>
      <c r="N43" s="17">
        <f>SUM(L43+M43)</f>
        <v>0</v>
      </c>
      <c r="O43" s="75"/>
      <c r="P43" s="20"/>
      <c r="Q43" s="19">
        <f>SUM(F43+J43+N43+P43)</f>
        <v>0</v>
      </c>
      <c r="R43" s="92"/>
    </row>
    <row r="44" spans="1:18" ht="15.75" x14ac:dyDescent="0.25">
      <c r="A44" s="132">
        <v>2</v>
      </c>
      <c r="B44" s="97"/>
      <c r="C44" s="74"/>
      <c r="D44" s="17"/>
      <c r="E44" s="20"/>
      <c r="F44" s="17">
        <f t="shared" ref="F44:F48" si="12">SUM(D44+E44)</f>
        <v>0</v>
      </c>
      <c r="G44" s="75"/>
      <c r="H44" s="19"/>
      <c r="I44" s="74"/>
      <c r="J44" s="17">
        <f t="shared" ref="J44:J48" si="13">SUM(H44+I44)</f>
        <v>0</v>
      </c>
      <c r="K44" s="75"/>
      <c r="L44" s="19"/>
      <c r="M44" s="74"/>
      <c r="N44" s="17">
        <f t="shared" ref="N44:N48" si="14">SUM(L44+M44)</f>
        <v>0</v>
      </c>
      <c r="O44" s="75"/>
      <c r="P44" s="20"/>
      <c r="Q44" s="19">
        <f t="shared" ref="Q44:Q48" si="15">SUM(F44+J44+N44+P44)</f>
        <v>0</v>
      </c>
      <c r="R44" s="77"/>
    </row>
    <row r="45" spans="1:18" ht="18.75" x14ac:dyDescent="0.3">
      <c r="A45" s="86">
        <v>3</v>
      </c>
      <c r="B45" s="97"/>
      <c r="C45" s="74"/>
      <c r="D45" s="17"/>
      <c r="E45" s="20"/>
      <c r="F45" s="17">
        <f t="shared" si="12"/>
        <v>0</v>
      </c>
      <c r="G45" s="87"/>
      <c r="H45" s="19"/>
      <c r="I45" s="74"/>
      <c r="J45" s="17">
        <f t="shared" si="13"/>
        <v>0</v>
      </c>
      <c r="K45" s="75"/>
      <c r="L45" s="19"/>
      <c r="M45" s="74"/>
      <c r="N45" s="17">
        <f t="shared" si="14"/>
        <v>0</v>
      </c>
      <c r="O45" s="75"/>
      <c r="P45" s="20"/>
      <c r="Q45" s="19">
        <f t="shared" si="15"/>
        <v>0</v>
      </c>
      <c r="R45" s="92"/>
    </row>
    <row r="46" spans="1:18" ht="15.75" x14ac:dyDescent="0.25">
      <c r="A46" s="86">
        <v>4</v>
      </c>
      <c r="B46" s="97"/>
      <c r="C46" s="74"/>
      <c r="D46" s="17"/>
      <c r="E46" s="20"/>
      <c r="F46" s="17">
        <f t="shared" si="12"/>
        <v>0</v>
      </c>
      <c r="G46" s="87"/>
      <c r="H46" s="19"/>
      <c r="I46" s="74"/>
      <c r="J46" s="17">
        <f t="shared" si="13"/>
        <v>0</v>
      </c>
      <c r="K46" s="75"/>
      <c r="L46" s="19"/>
      <c r="M46" s="74"/>
      <c r="N46" s="17">
        <f t="shared" si="14"/>
        <v>0</v>
      </c>
      <c r="O46" s="75"/>
      <c r="P46" s="20"/>
      <c r="Q46" s="19">
        <f t="shared" si="15"/>
        <v>0</v>
      </c>
      <c r="R46" s="77"/>
    </row>
    <row r="47" spans="1:18" ht="15.75" x14ac:dyDescent="0.25">
      <c r="A47" s="86">
        <v>5</v>
      </c>
      <c r="B47" s="97"/>
      <c r="C47" s="74"/>
      <c r="D47" s="17"/>
      <c r="E47" s="20"/>
      <c r="F47" s="17">
        <f t="shared" si="12"/>
        <v>0</v>
      </c>
      <c r="G47" s="87"/>
      <c r="H47" s="19"/>
      <c r="I47" s="74"/>
      <c r="J47" s="17">
        <f t="shared" si="13"/>
        <v>0</v>
      </c>
      <c r="K47" s="75"/>
      <c r="L47" s="19"/>
      <c r="M47" s="74"/>
      <c r="N47" s="17">
        <f t="shared" si="14"/>
        <v>0</v>
      </c>
      <c r="O47" s="75"/>
      <c r="P47" s="20"/>
      <c r="Q47" s="19">
        <f t="shared" si="15"/>
        <v>0</v>
      </c>
      <c r="R47" s="77"/>
    </row>
    <row r="48" spans="1:18" ht="18.75" x14ac:dyDescent="0.3">
      <c r="A48" s="132">
        <v>6</v>
      </c>
      <c r="B48" s="97"/>
      <c r="C48" s="74"/>
      <c r="D48" s="17"/>
      <c r="E48" s="74"/>
      <c r="F48" s="17">
        <f t="shared" si="12"/>
        <v>0</v>
      </c>
      <c r="G48" s="87"/>
      <c r="H48" s="19"/>
      <c r="I48" s="74"/>
      <c r="J48" s="17">
        <f t="shared" si="13"/>
        <v>0</v>
      </c>
      <c r="K48" s="75"/>
      <c r="L48" s="26"/>
      <c r="M48" s="74"/>
      <c r="N48" s="17">
        <f t="shared" si="14"/>
        <v>0</v>
      </c>
      <c r="O48" s="75"/>
      <c r="P48" s="20"/>
      <c r="Q48" s="19">
        <f t="shared" si="15"/>
        <v>0</v>
      </c>
      <c r="R48" s="92"/>
    </row>
    <row r="49" spans="1:18" ht="15.75" x14ac:dyDescent="0.25">
      <c r="A49" s="131"/>
      <c r="B49" s="89"/>
      <c r="C49" s="90"/>
      <c r="D49" s="21"/>
      <c r="E49" s="27"/>
      <c r="F49" s="21"/>
      <c r="G49" s="87"/>
      <c r="H49" s="19"/>
      <c r="I49" s="74"/>
      <c r="J49" s="17"/>
      <c r="K49" s="75"/>
      <c r="L49" s="26"/>
      <c r="M49" s="74"/>
      <c r="N49" s="17"/>
      <c r="O49" s="75"/>
      <c r="P49" s="20"/>
      <c r="Q49" s="19"/>
      <c r="R49" s="77"/>
    </row>
    <row r="50" spans="1:18" ht="18.75" x14ac:dyDescent="0.3">
      <c r="A50" s="132"/>
      <c r="B50" s="165" t="s">
        <v>75</v>
      </c>
      <c r="C50" s="166"/>
      <c r="D50" s="166"/>
      <c r="E50" s="166"/>
      <c r="F50" s="166"/>
      <c r="G50" s="167"/>
      <c r="H50" s="26"/>
      <c r="I50" s="16"/>
      <c r="J50" s="17"/>
      <c r="K50" s="79"/>
      <c r="L50" s="26"/>
      <c r="M50" s="16"/>
      <c r="N50" s="17"/>
      <c r="O50" s="79"/>
      <c r="P50" s="20"/>
      <c r="Q50" s="19"/>
      <c r="R50" s="77"/>
    </row>
    <row r="51" spans="1:18" ht="15.75" x14ac:dyDescent="0.25">
      <c r="A51" s="132">
        <v>1</v>
      </c>
      <c r="B51" s="85"/>
      <c r="C51" s="74"/>
      <c r="D51" s="17"/>
      <c r="E51" s="74"/>
      <c r="F51" s="17">
        <f>SUM(D51+E51)</f>
        <v>0</v>
      </c>
      <c r="G51" s="75"/>
      <c r="H51" s="19"/>
      <c r="I51" s="74"/>
      <c r="J51" s="17">
        <f>SUM(H51+I51)</f>
        <v>0</v>
      </c>
      <c r="K51" s="75"/>
      <c r="L51" s="26"/>
      <c r="M51" s="74"/>
      <c r="N51" s="17">
        <f>SUM(L51+M51)</f>
        <v>0</v>
      </c>
      <c r="O51" s="75"/>
      <c r="P51" s="20"/>
      <c r="Q51" s="19">
        <f>SUM(F51+J51+N51+P51)</f>
        <v>0</v>
      </c>
      <c r="R51" s="77"/>
    </row>
    <row r="52" spans="1:18" ht="18.75" x14ac:dyDescent="0.3">
      <c r="A52" s="132">
        <v>2</v>
      </c>
      <c r="B52" s="85"/>
      <c r="C52" s="74"/>
      <c r="D52" s="17"/>
      <c r="E52" s="74"/>
      <c r="F52" s="17">
        <f t="shared" ref="F52:F55" si="16">SUM(D52+E52)</f>
        <v>0</v>
      </c>
      <c r="G52" s="75"/>
      <c r="H52" s="19"/>
      <c r="I52" s="74"/>
      <c r="J52" s="17">
        <f t="shared" ref="J52:J55" si="17">SUM(H52+I52)</f>
        <v>0</v>
      </c>
      <c r="K52" s="75"/>
      <c r="L52" s="26"/>
      <c r="M52" s="74"/>
      <c r="N52" s="17">
        <f t="shared" ref="N52:N54" si="18">SUM(L52+M52)</f>
        <v>0</v>
      </c>
      <c r="O52" s="75"/>
      <c r="P52" s="20"/>
      <c r="Q52" s="19">
        <f t="shared" ref="Q52:Q55" si="19">SUM(F52+J52+N52+P52)</f>
        <v>0</v>
      </c>
      <c r="R52" s="98"/>
    </row>
    <row r="53" spans="1:18" ht="18.75" x14ac:dyDescent="0.3">
      <c r="A53" s="132">
        <v>3</v>
      </c>
      <c r="B53" s="85"/>
      <c r="C53" s="74"/>
      <c r="D53" s="17"/>
      <c r="E53" s="74"/>
      <c r="F53" s="17">
        <f t="shared" si="16"/>
        <v>0</v>
      </c>
      <c r="G53" s="75"/>
      <c r="H53" s="19"/>
      <c r="I53" s="74"/>
      <c r="J53" s="17">
        <f t="shared" si="17"/>
        <v>0</v>
      </c>
      <c r="K53" s="75"/>
      <c r="L53" s="26"/>
      <c r="M53" s="74"/>
      <c r="N53" s="17">
        <f t="shared" si="18"/>
        <v>0</v>
      </c>
      <c r="O53" s="75"/>
      <c r="P53" s="20"/>
      <c r="Q53" s="19">
        <f t="shared" si="19"/>
        <v>0</v>
      </c>
      <c r="R53" s="98"/>
    </row>
    <row r="54" spans="1:18" ht="18.75" x14ac:dyDescent="0.3">
      <c r="A54" s="132">
        <v>4</v>
      </c>
      <c r="B54" s="85"/>
      <c r="C54" s="74"/>
      <c r="D54" s="17"/>
      <c r="E54" s="74"/>
      <c r="F54" s="17">
        <f t="shared" si="16"/>
        <v>0</v>
      </c>
      <c r="G54" s="75"/>
      <c r="H54" s="19"/>
      <c r="I54" s="74"/>
      <c r="J54" s="17">
        <f t="shared" si="17"/>
        <v>0</v>
      </c>
      <c r="K54" s="75"/>
      <c r="L54" s="26"/>
      <c r="M54" s="74"/>
      <c r="N54" s="17">
        <f t="shared" si="18"/>
        <v>0</v>
      </c>
      <c r="O54" s="75"/>
      <c r="P54" s="20"/>
      <c r="Q54" s="19">
        <f t="shared" si="19"/>
        <v>0</v>
      </c>
      <c r="R54" s="98"/>
    </row>
    <row r="55" spans="1:18" ht="15.75" x14ac:dyDescent="0.25">
      <c r="A55" s="132">
        <v>5</v>
      </c>
      <c r="B55" s="85"/>
      <c r="C55" s="74"/>
      <c r="D55" s="17"/>
      <c r="E55" s="74"/>
      <c r="F55" s="17">
        <f t="shared" si="16"/>
        <v>0</v>
      </c>
      <c r="G55" s="75"/>
      <c r="H55" s="19"/>
      <c r="I55" s="74"/>
      <c r="J55" s="17">
        <f t="shared" si="17"/>
        <v>0</v>
      </c>
      <c r="K55" s="75"/>
      <c r="L55" s="26"/>
      <c r="M55" s="74"/>
      <c r="N55" s="17">
        <f>SUM(L55+M55)</f>
        <v>0</v>
      </c>
      <c r="O55" s="75"/>
      <c r="P55" s="20"/>
      <c r="Q55" s="19">
        <f t="shared" si="19"/>
        <v>0</v>
      </c>
      <c r="R55" s="77"/>
    </row>
  </sheetData>
  <mergeCells count="17">
    <mergeCell ref="B50:G50"/>
    <mergeCell ref="L5:N5"/>
    <mergeCell ref="O5:O6"/>
    <mergeCell ref="B7:G7"/>
    <mergeCell ref="B18:G18"/>
    <mergeCell ref="B26:G26"/>
    <mergeCell ref="B42:G42"/>
    <mergeCell ref="B1:K1"/>
    <mergeCell ref="A3:G3"/>
    <mergeCell ref="L3:R3"/>
    <mergeCell ref="A5:A6"/>
    <mergeCell ref="B5:B6"/>
    <mergeCell ref="C5:C6"/>
    <mergeCell ref="D5:F5"/>
    <mergeCell ref="G5:G6"/>
    <mergeCell ref="H5:J5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5</vt:i4>
      </vt:variant>
    </vt:vector>
  </HeadingPairs>
  <TitlesOfParts>
    <vt:vector size="5" baseType="lpstr">
      <vt:lpstr>Alūksnes ziema 2024</vt:lpstr>
      <vt:lpstr>Lizums 2024</vt:lpstr>
      <vt:lpstr>Barkava 2024</vt:lpstr>
      <vt:lpstr>Litene 2024</vt:lpstr>
      <vt:lpstr>Lapa2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cp:lastPrinted>2024-05-18T16:31:01Z</cp:lastPrinted>
  <dcterms:created xsi:type="dcterms:W3CDTF">2024-02-25T06:22:42Z</dcterms:created>
  <dcterms:modified xsi:type="dcterms:W3CDTF">2024-05-18T16:41:29Z</dcterms:modified>
</cp:coreProperties>
</file>