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0385" windowHeight="7680" firstSheet="5" activeTab="10"/>
  </bookViews>
  <sheets>
    <sheet name="Alūksnes ziema2023" sheetId="1" r:id="rId1"/>
    <sheet name="Lizums 2023" sheetId="2" r:id="rId2"/>
    <sheet name="Barkava 2023" sheetId="3" r:id="rId3"/>
    <sheet name="Litene 2023" sheetId="4" r:id="rId4"/>
    <sheet name="Varakļāni 2023" sheetId="5" r:id="rId5"/>
    <sheet name="Alūksne 2023" sheetId="6" r:id="rId6"/>
    <sheet name="Kolka 2023" sheetId="7" r:id="rId7"/>
    <sheet name="Jaunlaicene 2023" sheetId="8" r:id="rId8"/>
    <sheet name="Velēna 2023" sheetId="9" r:id="rId9"/>
    <sheet name="Līvāni 2023" sheetId="10" r:id="rId10"/>
    <sheet name="Priekuļi 2023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1" l="1"/>
  <c r="N24" i="11"/>
  <c r="N46" i="11"/>
  <c r="Q46" i="11" s="1"/>
  <c r="J46" i="11"/>
  <c r="F46" i="11"/>
  <c r="N31" i="11"/>
  <c r="N32" i="11"/>
  <c r="N33" i="11"/>
  <c r="N34" i="11"/>
  <c r="J31" i="11"/>
  <c r="J32" i="11"/>
  <c r="J33" i="11"/>
  <c r="J34" i="11"/>
  <c r="F31" i="11"/>
  <c r="Q31" i="11" s="1"/>
  <c r="F32" i="11"/>
  <c r="Q32" i="11" s="1"/>
  <c r="F33" i="11"/>
  <c r="Q33" i="11" s="1"/>
  <c r="F34" i="11"/>
  <c r="Q34" i="11" s="1"/>
  <c r="N17" i="11"/>
  <c r="N18" i="11"/>
  <c r="N19" i="11"/>
  <c r="J17" i="11"/>
  <c r="J18" i="11"/>
  <c r="J19" i="11"/>
  <c r="F17" i="11"/>
  <c r="F18" i="11"/>
  <c r="F19" i="11"/>
  <c r="N10" i="11"/>
  <c r="N11" i="11"/>
  <c r="J10" i="11"/>
  <c r="J11" i="11"/>
  <c r="F10" i="11"/>
  <c r="F11" i="11"/>
  <c r="N47" i="11"/>
  <c r="J47" i="11"/>
  <c r="F47" i="11"/>
  <c r="N45" i="11"/>
  <c r="J45" i="11"/>
  <c r="F45" i="11"/>
  <c r="N42" i="11"/>
  <c r="J42" i="11"/>
  <c r="F42" i="11"/>
  <c r="Q42" i="11" s="1"/>
  <c r="N41" i="11"/>
  <c r="J41" i="11"/>
  <c r="F41" i="11"/>
  <c r="N40" i="11"/>
  <c r="J40" i="11"/>
  <c r="F40" i="11"/>
  <c r="N39" i="11"/>
  <c r="J39" i="11"/>
  <c r="F39" i="11"/>
  <c r="N38" i="11"/>
  <c r="J38" i="11"/>
  <c r="F38" i="11"/>
  <c r="Q38" i="11" s="1"/>
  <c r="N35" i="11"/>
  <c r="J35" i="11"/>
  <c r="F35" i="11"/>
  <c r="N30" i="11"/>
  <c r="J30" i="11"/>
  <c r="F30" i="11"/>
  <c r="N29" i="11"/>
  <c r="F29" i="11"/>
  <c r="N28" i="11"/>
  <c r="J28" i="11"/>
  <c r="F28" i="11"/>
  <c r="N27" i="11"/>
  <c r="J27" i="11"/>
  <c r="F27" i="11"/>
  <c r="N26" i="11"/>
  <c r="J26" i="11"/>
  <c r="F26" i="11"/>
  <c r="N25" i="11"/>
  <c r="J25" i="11"/>
  <c r="F25" i="11"/>
  <c r="J24" i="11"/>
  <c r="F24" i="11"/>
  <c r="N23" i="11"/>
  <c r="J23" i="11"/>
  <c r="F23" i="11"/>
  <c r="N20" i="11"/>
  <c r="J20" i="11"/>
  <c r="F20" i="11"/>
  <c r="N16" i="11"/>
  <c r="J16" i="11"/>
  <c r="F16" i="11"/>
  <c r="N15" i="11"/>
  <c r="J15" i="11"/>
  <c r="F15" i="11"/>
  <c r="N12" i="11"/>
  <c r="J12" i="11"/>
  <c r="F12" i="11"/>
  <c r="N9" i="11"/>
  <c r="J9" i="11"/>
  <c r="F9" i="11"/>
  <c r="N8" i="11"/>
  <c r="J8" i="11"/>
  <c r="F8" i="11"/>
  <c r="N7" i="11"/>
  <c r="J7" i="11"/>
  <c r="F7" i="11"/>
  <c r="Q18" i="11" l="1"/>
  <c r="Q11" i="11"/>
  <c r="Q10" i="11"/>
  <c r="Q7" i="11"/>
  <c r="Q35" i="11"/>
  <c r="Q28" i="11"/>
  <c r="Q27" i="11"/>
  <c r="Q23" i="11"/>
  <c r="Q39" i="11"/>
  <c r="Q47" i="11"/>
  <c r="Q45" i="11"/>
  <c r="Q41" i="11"/>
  <c r="Q40" i="11"/>
  <c r="Q30" i="11"/>
  <c r="Q26" i="11"/>
  <c r="Q25" i="11"/>
  <c r="Q29" i="11"/>
  <c r="Q19" i="11"/>
  <c r="Q17" i="11"/>
  <c r="Q15" i="11"/>
  <c r="Q20" i="11"/>
  <c r="Q16" i="11"/>
  <c r="Q8" i="11"/>
  <c r="Q12" i="11"/>
  <c r="Q9" i="11"/>
  <c r="N8" i="10"/>
  <c r="J8" i="10"/>
  <c r="F8" i="10"/>
  <c r="N37" i="10"/>
  <c r="J37" i="10"/>
  <c r="F37" i="10"/>
  <c r="N36" i="10"/>
  <c r="J36" i="10"/>
  <c r="F36" i="10"/>
  <c r="N33" i="10"/>
  <c r="J33" i="10"/>
  <c r="F33" i="10"/>
  <c r="N32" i="10"/>
  <c r="J32" i="10"/>
  <c r="F32" i="10"/>
  <c r="N31" i="10"/>
  <c r="J31" i="10"/>
  <c r="F31" i="10"/>
  <c r="N30" i="10"/>
  <c r="J30" i="10"/>
  <c r="F30" i="10"/>
  <c r="N29" i="10"/>
  <c r="J29" i="10"/>
  <c r="F29" i="10"/>
  <c r="N26" i="10"/>
  <c r="J26" i="10"/>
  <c r="F26" i="10"/>
  <c r="N25" i="10"/>
  <c r="J25" i="10"/>
  <c r="F25" i="10"/>
  <c r="N24" i="10"/>
  <c r="J24" i="10"/>
  <c r="F24" i="10"/>
  <c r="N23" i="10"/>
  <c r="J23" i="10"/>
  <c r="F23" i="10"/>
  <c r="N22" i="10"/>
  <c r="J22" i="10"/>
  <c r="F22" i="10"/>
  <c r="N21" i="10"/>
  <c r="J21" i="10"/>
  <c r="F21" i="10"/>
  <c r="N20" i="10"/>
  <c r="J20" i="10"/>
  <c r="F20" i="10"/>
  <c r="J19" i="10"/>
  <c r="F19" i="10"/>
  <c r="N18" i="10"/>
  <c r="J18" i="10"/>
  <c r="F18" i="10"/>
  <c r="N15" i="10"/>
  <c r="J15" i="10"/>
  <c r="F15" i="10"/>
  <c r="N14" i="10"/>
  <c r="J14" i="10"/>
  <c r="F14" i="10"/>
  <c r="N13" i="10"/>
  <c r="J13" i="10"/>
  <c r="F13" i="10"/>
  <c r="N10" i="10"/>
  <c r="J10" i="10"/>
  <c r="F10" i="10"/>
  <c r="N9" i="10"/>
  <c r="J9" i="10"/>
  <c r="F9" i="10"/>
  <c r="N7" i="10"/>
  <c r="J7" i="10"/>
  <c r="F7" i="10"/>
  <c r="Q29" i="10" l="1"/>
  <c r="Q33" i="10"/>
  <c r="Q8" i="10"/>
  <c r="Q20" i="10"/>
  <c r="Q24" i="10"/>
  <c r="Q13" i="10"/>
  <c r="Q19" i="10"/>
  <c r="Q23" i="10"/>
  <c r="Q30" i="10"/>
  <c r="Q36" i="10"/>
  <c r="Q14" i="10"/>
  <c r="Q26" i="10"/>
  <c r="Q32" i="10"/>
  <c r="Q37" i="10"/>
  <c r="Q10" i="10"/>
  <c r="Q18" i="10"/>
  <c r="Q22" i="10"/>
  <c r="Q9" i="10"/>
  <c r="Q15" i="10"/>
  <c r="Q21" i="10"/>
  <c r="Q25" i="10"/>
  <c r="Q31" i="10"/>
  <c r="Q7" i="10"/>
  <c r="L21" i="9"/>
  <c r="L22" i="9"/>
  <c r="L44" i="9"/>
  <c r="L43" i="9"/>
  <c r="L42" i="9"/>
  <c r="L35" i="9"/>
  <c r="L30" i="9"/>
  <c r="L23" i="9"/>
  <c r="L17" i="9"/>
  <c r="L15" i="9"/>
  <c r="L12" i="9"/>
  <c r="L9" i="9"/>
  <c r="L40" i="8" l="1"/>
  <c r="L12" i="8"/>
  <c r="L33" i="8"/>
  <c r="L34" i="8"/>
  <c r="L36" i="8"/>
  <c r="L37" i="8"/>
  <c r="L38" i="8"/>
  <c r="L46" i="8"/>
  <c r="L47" i="8"/>
  <c r="L48" i="8"/>
  <c r="L20" i="8"/>
  <c r="L21" i="8"/>
  <c r="L17" i="8"/>
  <c r="L45" i="8"/>
  <c r="L32" i="8"/>
  <c r="L29" i="8"/>
  <c r="L18" i="8"/>
  <c r="L16" i="8"/>
  <c r="L15" i="8"/>
  <c r="L14" i="8"/>
  <c r="L9" i="8"/>
  <c r="L8" i="8"/>
  <c r="N15" i="7" l="1"/>
  <c r="N20" i="7"/>
  <c r="N42" i="7"/>
  <c r="J42" i="7"/>
  <c r="F42" i="7"/>
  <c r="N41" i="7"/>
  <c r="J41" i="7"/>
  <c r="F41" i="7"/>
  <c r="N40" i="7"/>
  <c r="J40" i="7"/>
  <c r="F40" i="7"/>
  <c r="N37" i="7"/>
  <c r="J37" i="7"/>
  <c r="F37" i="7"/>
  <c r="N36" i="7"/>
  <c r="J36" i="7"/>
  <c r="F36" i="7"/>
  <c r="N35" i="7"/>
  <c r="J35" i="7"/>
  <c r="F35" i="7"/>
  <c r="N34" i="7"/>
  <c r="J34" i="7"/>
  <c r="F34" i="7"/>
  <c r="N33" i="7"/>
  <c r="J33" i="7"/>
  <c r="F33" i="7"/>
  <c r="N30" i="7"/>
  <c r="J30" i="7"/>
  <c r="F30" i="7"/>
  <c r="N29" i="7"/>
  <c r="J29" i="7"/>
  <c r="F29" i="7"/>
  <c r="N28" i="7"/>
  <c r="J28" i="7"/>
  <c r="F28" i="7"/>
  <c r="N27" i="7"/>
  <c r="J27" i="7"/>
  <c r="F27" i="7"/>
  <c r="N26" i="7"/>
  <c r="J26" i="7"/>
  <c r="F26" i="7"/>
  <c r="N25" i="7"/>
  <c r="J25" i="7"/>
  <c r="F25" i="7"/>
  <c r="N24" i="7"/>
  <c r="J24" i="7"/>
  <c r="F24" i="7"/>
  <c r="N23" i="7"/>
  <c r="J23" i="7"/>
  <c r="F23" i="7"/>
  <c r="N22" i="7"/>
  <c r="J22" i="7"/>
  <c r="F22" i="7"/>
  <c r="N21" i="7"/>
  <c r="J21" i="7"/>
  <c r="F21" i="7"/>
  <c r="J20" i="7"/>
  <c r="F20" i="7"/>
  <c r="N19" i="7"/>
  <c r="J19" i="7"/>
  <c r="F19" i="7"/>
  <c r="N18" i="7"/>
  <c r="J18" i="7"/>
  <c r="F18" i="7"/>
  <c r="J15" i="7"/>
  <c r="F15" i="7"/>
  <c r="N14" i="7"/>
  <c r="J14" i="7"/>
  <c r="F14" i="7"/>
  <c r="N13" i="7"/>
  <c r="J13" i="7"/>
  <c r="F13" i="7"/>
  <c r="N12" i="7"/>
  <c r="J12" i="7"/>
  <c r="F12" i="7"/>
  <c r="N9" i="7"/>
  <c r="J9" i="7"/>
  <c r="F9" i="7"/>
  <c r="N8" i="7"/>
  <c r="J8" i="7"/>
  <c r="F8" i="7"/>
  <c r="N7" i="7"/>
  <c r="J7" i="7"/>
  <c r="F7" i="7"/>
  <c r="Q8" i="7" l="1"/>
  <c r="Q20" i="7"/>
  <c r="Q7" i="7"/>
  <c r="Q14" i="7"/>
  <c r="Q9" i="7"/>
  <c r="Q13" i="7"/>
  <c r="Q22" i="7"/>
  <c r="Q25" i="7"/>
  <c r="Q28" i="7"/>
  <c r="Q30" i="7"/>
  <c r="Q36" i="7"/>
  <c r="Q41" i="7"/>
  <c r="Q27" i="7"/>
  <c r="Q12" i="7"/>
  <c r="Q15" i="7"/>
  <c r="Q19" i="7"/>
  <c r="Q29" i="7"/>
  <c r="Q21" i="7"/>
  <c r="Q24" i="7"/>
  <c r="Q18" i="7"/>
  <c r="Q23" i="7"/>
  <c r="Q26" i="7"/>
  <c r="Q34" i="7"/>
  <c r="Q35" i="7"/>
  <c r="Q37" i="7"/>
  <c r="Q33" i="7"/>
  <c r="Q40" i="7"/>
  <c r="Q42" i="7"/>
  <c r="Q49" i="6"/>
  <c r="J48" i="6"/>
  <c r="J49" i="6"/>
  <c r="N49" i="6"/>
  <c r="F49" i="6"/>
  <c r="N40" i="6"/>
  <c r="J40" i="6"/>
  <c r="Q40" i="6" s="1"/>
  <c r="F40" i="6"/>
  <c r="N37" i="6" l="1"/>
  <c r="N38" i="6"/>
  <c r="N39" i="6"/>
  <c r="N41" i="6"/>
  <c r="J37" i="6"/>
  <c r="J38" i="6"/>
  <c r="J39" i="6"/>
  <c r="J41" i="6"/>
  <c r="F37" i="6"/>
  <c r="F38" i="6"/>
  <c r="F39" i="6"/>
  <c r="F41" i="6"/>
  <c r="Q41" i="6" s="1"/>
  <c r="N10" i="6"/>
  <c r="N11" i="6"/>
  <c r="N12" i="6"/>
  <c r="J10" i="6"/>
  <c r="J11" i="6"/>
  <c r="J12" i="6"/>
  <c r="F10" i="6"/>
  <c r="F11" i="6"/>
  <c r="Q11" i="6" s="1"/>
  <c r="F12" i="6"/>
  <c r="J28" i="6"/>
  <c r="N58" i="6"/>
  <c r="N55" i="6"/>
  <c r="N31" i="6"/>
  <c r="N28" i="6"/>
  <c r="N59" i="6"/>
  <c r="J59" i="6"/>
  <c r="F59" i="6"/>
  <c r="J58" i="6"/>
  <c r="F58" i="6"/>
  <c r="N57" i="6"/>
  <c r="J57" i="6"/>
  <c r="F57" i="6"/>
  <c r="N56" i="6"/>
  <c r="J56" i="6"/>
  <c r="F56" i="6"/>
  <c r="J55" i="6"/>
  <c r="F55" i="6"/>
  <c r="N54" i="6"/>
  <c r="J54" i="6"/>
  <c r="F54" i="6"/>
  <c r="N51" i="6"/>
  <c r="J51" i="6"/>
  <c r="F51" i="6"/>
  <c r="N50" i="6"/>
  <c r="J50" i="6"/>
  <c r="F50" i="6"/>
  <c r="Q50" i="6" s="1"/>
  <c r="N48" i="6"/>
  <c r="F48" i="6"/>
  <c r="N47" i="6"/>
  <c r="J47" i="6"/>
  <c r="F47" i="6"/>
  <c r="N46" i="6"/>
  <c r="J46" i="6"/>
  <c r="F46" i="6"/>
  <c r="N45" i="6"/>
  <c r="J45" i="6"/>
  <c r="F45" i="6"/>
  <c r="N42" i="6"/>
  <c r="J42" i="6"/>
  <c r="F42" i="6"/>
  <c r="N36" i="6"/>
  <c r="J36" i="6"/>
  <c r="F36" i="6"/>
  <c r="N35" i="6"/>
  <c r="J35" i="6"/>
  <c r="F35" i="6"/>
  <c r="N34" i="6"/>
  <c r="J34" i="6"/>
  <c r="F34" i="6"/>
  <c r="N33" i="6"/>
  <c r="J33" i="6"/>
  <c r="F33" i="6"/>
  <c r="N32" i="6"/>
  <c r="J32" i="6"/>
  <c r="F32" i="6"/>
  <c r="J31" i="6"/>
  <c r="F31" i="6"/>
  <c r="N30" i="6"/>
  <c r="J30" i="6"/>
  <c r="F30" i="6"/>
  <c r="N29" i="6"/>
  <c r="J29" i="6"/>
  <c r="F29" i="6"/>
  <c r="F28" i="6"/>
  <c r="J27" i="6"/>
  <c r="F27" i="6"/>
  <c r="N26" i="6"/>
  <c r="J26" i="6"/>
  <c r="F26" i="6"/>
  <c r="N25" i="6"/>
  <c r="J25" i="6"/>
  <c r="F25" i="6"/>
  <c r="N24" i="6"/>
  <c r="J24" i="6"/>
  <c r="F24" i="6"/>
  <c r="N21" i="6"/>
  <c r="J21" i="6"/>
  <c r="N20" i="6"/>
  <c r="J20" i="6"/>
  <c r="F20" i="6"/>
  <c r="N19" i="6"/>
  <c r="J19" i="6"/>
  <c r="F19" i="6"/>
  <c r="N18" i="6"/>
  <c r="J18" i="6"/>
  <c r="F18" i="6"/>
  <c r="N17" i="6"/>
  <c r="J17" i="6"/>
  <c r="F17" i="6"/>
  <c r="J14" i="6"/>
  <c r="F14" i="6"/>
  <c r="N13" i="6"/>
  <c r="J13" i="6"/>
  <c r="F13" i="6"/>
  <c r="N9" i="6"/>
  <c r="J9" i="6"/>
  <c r="F9" i="6"/>
  <c r="N8" i="6"/>
  <c r="J8" i="6"/>
  <c r="F8" i="6"/>
  <c r="N7" i="6"/>
  <c r="J7" i="6"/>
  <c r="F7" i="6"/>
  <c r="Q59" i="6" l="1"/>
  <c r="Q54" i="6"/>
  <c r="Q48" i="6"/>
  <c r="Q45" i="6"/>
  <c r="Q34" i="6"/>
  <c r="Q39" i="6"/>
  <c r="Q38" i="6"/>
  <c r="Q37" i="6"/>
  <c r="Q26" i="6"/>
  <c r="Q12" i="6"/>
  <c r="Q20" i="6"/>
  <c r="Q19" i="6"/>
  <c r="Q13" i="6"/>
  <c r="Q9" i="6"/>
  <c r="Q10" i="6"/>
  <c r="Q57" i="6"/>
  <c r="Q55" i="6"/>
  <c r="Q56" i="6"/>
  <c r="Q58" i="6"/>
  <c r="Q47" i="6"/>
  <c r="Q46" i="6"/>
  <c r="Q51" i="6"/>
  <c r="Q32" i="6"/>
  <c r="Q36" i="6"/>
  <c r="Q24" i="6"/>
  <c r="Q35" i="6"/>
  <c r="Q28" i="6"/>
  <c r="Q31" i="6"/>
  <c r="Q25" i="6"/>
  <c r="Q33" i="6"/>
  <c r="Q42" i="6"/>
  <c r="Q30" i="6"/>
  <c r="Q29" i="6"/>
  <c r="Q18" i="6"/>
  <c r="Q17" i="6"/>
  <c r="Q21" i="6"/>
  <c r="Q7" i="6"/>
  <c r="Q8" i="6"/>
  <c r="N48" i="5"/>
  <c r="N16" i="5"/>
  <c r="J16" i="5"/>
  <c r="F16" i="5"/>
  <c r="N8" i="5"/>
  <c r="N50" i="5"/>
  <c r="J50" i="5"/>
  <c r="F50" i="5"/>
  <c r="J49" i="5"/>
  <c r="F49" i="5"/>
  <c r="J48" i="5"/>
  <c r="F48" i="5"/>
  <c r="N47" i="5"/>
  <c r="J47" i="5"/>
  <c r="F47" i="5"/>
  <c r="J46" i="5"/>
  <c r="F46" i="5"/>
  <c r="N45" i="5"/>
  <c r="J45" i="5"/>
  <c r="F45" i="5"/>
  <c r="N42" i="5"/>
  <c r="J42" i="5"/>
  <c r="F42" i="5"/>
  <c r="N41" i="5"/>
  <c r="J41" i="5"/>
  <c r="F41" i="5"/>
  <c r="N40" i="5"/>
  <c r="J40" i="5"/>
  <c r="F40" i="5"/>
  <c r="N39" i="5"/>
  <c r="J39" i="5"/>
  <c r="F39" i="5"/>
  <c r="N38" i="5"/>
  <c r="J38" i="5"/>
  <c r="F38" i="5"/>
  <c r="N37" i="5"/>
  <c r="J37" i="5"/>
  <c r="F37" i="5"/>
  <c r="N34" i="5"/>
  <c r="J34" i="5"/>
  <c r="F34" i="5"/>
  <c r="N33" i="5"/>
  <c r="J33" i="5"/>
  <c r="F33" i="5"/>
  <c r="N32" i="5"/>
  <c r="J32" i="5"/>
  <c r="F32" i="5"/>
  <c r="N31" i="5"/>
  <c r="J31" i="5"/>
  <c r="F31" i="5"/>
  <c r="N30" i="5"/>
  <c r="J30" i="5"/>
  <c r="F30" i="5"/>
  <c r="N29" i="5"/>
  <c r="J29" i="5"/>
  <c r="F29" i="5"/>
  <c r="J28" i="5"/>
  <c r="F28" i="5"/>
  <c r="N27" i="5"/>
  <c r="J27" i="5"/>
  <c r="F27" i="5"/>
  <c r="N26" i="5"/>
  <c r="J26" i="5"/>
  <c r="F26" i="5"/>
  <c r="F25" i="5"/>
  <c r="J24" i="5"/>
  <c r="F24" i="5"/>
  <c r="N23" i="5"/>
  <c r="J23" i="5"/>
  <c r="F23" i="5"/>
  <c r="N22" i="5"/>
  <c r="J22" i="5"/>
  <c r="F22" i="5"/>
  <c r="N21" i="5"/>
  <c r="J21" i="5"/>
  <c r="F21" i="5"/>
  <c r="N18" i="5"/>
  <c r="J18" i="5"/>
  <c r="F18" i="5"/>
  <c r="N17" i="5"/>
  <c r="J17" i="5"/>
  <c r="F17" i="5"/>
  <c r="N15" i="5"/>
  <c r="J15" i="5"/>
  <c r="F15" i="5"/>
  <c r="N14" i="5"/>
  <c r="J14" i="5"/>
  <c r="F14" i="5"/>
  <c r="J11" i="5"/>
  <c r="F11" i="5"/>
  <c r="N10" i="5"/>
  <c r="J10" i="5"/>
  <c r="F10" i="5"/>
  <c r="N9" i="5"/>
  <c r="J9" i="5"/>
  <c r="F9" i="5"/>
  <c r="J8" i="5"/>
  <c r="F8" i="5"/>
  <c r="N7" i="5"/>
  <c r="J7" i="5"/>
  <c r="F7" i="5"/>
  <c r="Q48" i="5" l="1"/>
  <c r="Q8" i="5"/>
  <c r="Q7" i="5"/>
  <c r="Q17" i="5"/>
  <c r="Q23" i="5"/>
  <c r="Q26" i="5"/>
  <c r="Q30" i="5"/>
  <c r="Q34" i="5"/>
  <c r="Q40" i="5"/>
  <c r="Q9" i="5"/>
  <c r="Q15" i="5"/>
  <c r="Q22" i="5"/>
  <c r="Q29" i="5"/>
  <c r="Q33" i="5"/>
  <c r="Q39" i="5"/>
  <c r="Q16" i="5"/>
  <c r="Q18" i="5"/>
  <c r="Q45" i="5"/>
  <c r="Q47" i="5"/>
  <c r="Q50" i="5"/>
  <c r="Q42" i="5"/>
  <c r="Q38" i="5"/>
  <c r="Q37" i="5"/>
  <c r="Q41" i="5"/>
  <c r="Q21" i="5"/>
  <c r="Q32" i="5"/>
  <c r="Q27" i="5"/>
  <c r="Q31" i="5"/>
  <c r="Q14" i="5"/>
  <c r="Q10" i="5"/>
  <c r="N55" i="4"/>
  <c r="N52" i="4"/>
  <c r="N54" i="4"/>
  <c r="J51" i="4"/>
  <c r="J52" i="4"/>
  <c r="J53" i="4"/>
  <c r="J54" i="4"/>
  <c r="F51" i="4"/>
  <c r="F52" i="4"/>
  <c r="F53" i="4"/>
  <c r="F54" i="4"/>
  <c r="Q54" i="4" s="1"/>
  <c r="N8" i="4"/>
  <c r="N13" i="4"/>
  <c r="N56" i="4"/>
  <c r="J56" i="4"/>
  <c r="F56" i="4"/>
  <c r="J55" i="4"/>
  <c r="F55" i="4"/>
  <c r="Q55" i="4" s="1"/>
  <c r="N50" i="4"/>
  <c r="J50" i="4"/>
  <c r="F50" i="4"/>
  <c r="N49" i="4"/>
  <c r="J49" i="4"/>
  <c r="F49" i="4"/>
  <c r="N48" i="4"/>
  <c r="J48" i="4"/>
  <c r="F48" i="4"/>
  <c r="N45" i="4"/>
  <c r="J45" i="4"/>
  <c r="F45" i="4"/>
  <c r="N44" i="4"/>
  <c r="J44" i="4"/>
  <c r="F44" i="4"/>
  <c r="N43" i="4"/>
  <c r="J43" i="4"/>
  <c r="F43" i="4"/>
  <c r="N42" i="4"/>
  <c r="J42" i="4"/>
  <c r="F42" i="4"/>
  <c r="N41" i="4"/>
  <c r="J41" i="4"/>
  <c r="F41" i="4"/>
  <c r="N40" i="4"/>
  <c r="J40" i="4"/>
  <c r="F40" i="4"/>
  <c r="N39" i="4"/>
  <c r="J39" i="4"/>
  <c r="F39" i="4"/>
  <c r="N36" i="4"/>
  <c r="J36" i="4"/>
  <c r="F36" i="4"/>
  <c r="N35" i="4"/>
  <c r="J35" i="4"/>
  <c r="F35" i="4"/>
  <c r="N34" i="4"/>
  <c r="J34" i="4"/>
  <c r="F34" i="4"/>
  <c r="N33" i="4"/>
  <c r="J33" i="4"/>
  <c r="F33" i="4"/>
  <c r="N32" i="4"/>
  <c r="J32" i="4"/>
  <c r="F32" i="4"/>
  <c r="N31" i="4"/>
  <c r="J31" i="4"/>
  <c r="F31" i="4"/>
  <c r="N30" i="4"/>
  <c r="J30" i="4"/>
  <c r="F30" i="4"/>
  <c r="N29" i="4"/>
  <c r="J29" i="4"/>
  <c r="F29" i="4"/>
  <c r="N28" i="4"/>
  <c r="J28" i="4"/>
  <c r="F28" i="4"/>
  <c r="N27" i="4"/>
  <c r="J27" i="4"/>
  <c r="F27" i="4"/>
  <c r="N26" i="4"/>
  <c r="J26" i="4"/>
  <c r="F26" i="4"/>
  <c r="N25" i="4"/>
  <c r="J25" i="4"/>
  <c r="F25" i="4"/>
  <c r="N24" i="4"/>
  <c r="J24" i="4"/>
  <c r="F24" i="4"/>
  <c r="N23" i="4"/>
  <c r="J23" i="4"/>
  <c r="F23" i="4"/>
  <c r="N22" i="4"/>
  <c r="J22" i="4"/>
  <c r="F22" i="4"/>
  <c r="N19" i="4"/>
  <c r="J19" i="4"/>
  <c r="F19" i="4"/>
  <c r="N18" i="4"/>
  <c r="J18" i="4"/>
  <c r="F18" i="4"/>
  <c r="N17" i="4"/>
  <c r="J17" i="4"/>
  <c r="F17" i="4"/>
  <c r="N16" i="4"/>
  <c r="J16" i="4"/>
  <c r="F16" i="4"/>
  <c r="J13" i="4"/>
  <c r="F13" i="4"/>
  <c r="N12" i="4"/>
  <c r="J12" i="4"/>
  <c r="F12" i="4"/>
  <c r="N11" i="4"/>
  <c r="J11" i="4"/>
  <c r="F11" i="4"/>
  <c r="N10" i="4"/>
  <c r="J10" i="4"/>
  <c r="F10" i="4"/>
  <c r="J9" i="4"/>
  <c r="F9" i="4"/>
  <c r="J8" i="4"/>
  <c r="F8" i="4"/>
  <c r="N7" i="4"/>
  <c r="J7" i="4"/>
  <c r="F7" i="4"/>
  <c r="Q52" i="4" l="1"/>
  <c r="Q17" i="4"/>
  <c r="Q16" i="4"/>
  <c r="Q22" i="4"/>
  <c r="Q26" i="4"/>
  <c r="Q30" i="4"/>
  <c r="Q34" i="4"/>
  <c r="Q40" i="4"/>
  <c r="Q44" i="4"/>
  <c r="Q50" i="4"/>
  <c r="Q8" i="4"/>
  <c r="Q19" i="4"/>
  <c r="Q24" i="4"/>
  <c r="Q28" i="4"/>
  <c r="Q32" i="4"/>
  <c r="Q36" i="4"/>
  <c r="Q42" i="4"/>
  <c r="Q48" i="4"/>
  <c r="Q18" i="4"/>
  <c r="Q23" i="4"/>
  <c r="Q27" i="4"/>
  <c r="Q31" i="4"/>
  <c r="Q35" i="4"/>
  <c r="Q41" i="4"/>
  <c r="Q45" i="4"/>
  <c r="Q25" i="4"/>
  <c r="Q29" i="4"/>
  <c r="Q33" i="4"/>
  <c r="Q39" i="4"/>
  <c r="Q43" i="4"/>
  <c r="Q49" i="4"/>
  <c r="Q56" i="4"/>
  <c r="Q13" i="4"/>
  <c r="Q12" i="4"/>
  <c r="Q11" i="4"/>
  <c r="Q7" i="4"/>
  <c r="Q10" i="4"/>
  <c r="N47" i="3"/>
  <c r="N48" i="3"/>
  <c r="J48" i="3"/>
  <c r="F48" i="3"/>
  <c r="N34" i="3"/>
  <c r="N29" i="3"/>
  <c r="N39" i="3"/>
  <c r="J39" i="3"/>
  <c r="F39" i="3"/>
  <c r="N55" i="3"/>
  <c r="J55" i="3"/>
  <c r="F55" i="3"/>
  <c r="J54" i="3"/>
  <c r="F54" i="3"/>
  <c r="N53" i="3"/>
  <c r="J53" i="3"/>
  <c r="F53" i="3"/>
  <c r="N52" i="3"/>
  <c r="J52" i="3"/>
  <c r="F52" i="3"/>
  <c r="N51" i="3"/>
  <c r="J51" i="3"/>
  <c r="F51" i="3"/>
  <c r="J47" i="3"/>
  <c r="F47" i="3"/>
  <c r="N46" i="3"/>
  <c r="J46" i="3"/>
  <c r="F46" i="3"/>
  <c r="N45" i="3"/>
  <c r="J45" i="3"/>
  <c r="F45" i="3"/>
  <c r="N44" i="3"/>
  <c r="J44" i="3"/>
  <c r="F44" i="3"/>
  <c r="N43" i="3"/>
  <c r="J43" i="3"/>
  <c r="F43" i="3"/>
  <c r="N42" i="3"/>
  <c r="J42" i="3"/>
  <c r="F42" i="3"/>
  <c r="N38" i="3"/>
  <c r="J38" i="3"/>
  <c r="F38" i="3"/>
  <c r="N37" i="3"/>
  <c r="J37" i="3"/>
  <c r="F37" i="3"/>
  <c r="Q37" i="3" s="1"/>
  <c r="N36" i="3"/>
  <c r="J36" i="3"/>
  <c r="F36" i="3"/>
  <c r="N35" i="3"/>
  <c r="J35" i="3"/>
  <c r="F35" i="3"/>
  <c r="J34" i="3"/>
  <c r="Q34" i="3" s="1"/>
  <c r="F34" i="3"/>
  <c r="N33" i="3"/>
  <c r="J33" i="3"/>
  <c r="F33" i="3"/>
  <c r="N32" i="3"/>
  <c r="J32" i="3"/>
  <c r="F32" i="3"/>
  <c r="N31" i="3"/>
  <c r="J31" i="3"/>
  <c r="F31" i="3"/>
  <c r="N30" i="3"/>
  <c r="J30" i="3"/>
  <c r="F30" i="3"/>
  <c r="J29" i="3"/>
  <c r="F29" i="3"/>
  <c r="N28" i="3"/>
  <c r="J28" i="3"/>
  <c r="F28" i="3"/>
  <c r="N27" i="3"/>
  <c r="J27" i="3"/>
  <c r="F27" i="3"/>
  <c r="N26" i="3"/>
  <c r="J26" i="3"/>
  <c r="F26" i="3"/>
  <c r="N25" i="3"/>
  <c r="J25" i="3"/>
  <c r="F25" i="3"/>
  <c r="N22" i="3"/>
  <c r="J22" i="3"/>
  <c r="F22" i="3"/>
  <c r="N21" i="3"/>
  <c r="J21" i="3"/>
  <c r="F21" i="3"/>
  <c r="N20" i="3"/>
  <c r="J20" i="3"/>
  <c r="F20" i="3"/>
  <c r="N19" i="3"/>
  <c r="J19" i="3"/>
  <c r="F19" i="3"/>
  <c r="N18" i="3"/>
  <c r="J18" i="3"/>
  <c r="F18" i="3"/>
  <c r="N17" i="3"/>
  <c r="J17" i="3"/>
  <c r="F17" i="3"/>
  <c r="J14" i="3"/>
  <c r="F14" i="3"/>
  <c r="N13" i="3"/>
  <c r="J13" i="3"/>
  <c r="F13" i="3"/>
  <c r="N12" i="3"/>
  <c r="J12" i="3"/>
  <c r="F12" i="3"/>
  <c r="N11" i="3"/>
  <c r="J11" i="3"/>
  <c r="F11" i="3"/>
  <c r="N10" i="3"/>
  <c r="J10" i="3"/>
  <c r="F10" i="3"/>
  <c r="N9" i="3"/>
  <c r="J9" i="3"/>
  <c r="F9" i="3"/>
  <c r="N8" i="3"/>
  <c r="J8" i="3"/>
  <c r="F8" i="3"/>
  <c r="Q39" i="3" l="1"/>
  <c r="Q32" i="3"/>
  <c r="Q29" i="3"/>
  <c r="Q48" i="3"/>
  <c r="Q44" i="3"/>
  <c r="Q43" i="3"/>
  <c r="Q42" i="3"/>
  <c r="Q46" i="3"/>
  <c r="Q45" i="3"/>
  <c r="Q38" i="3"/>
  <c r="Q27" i="3"/>
  <c r="Q20" i="3"/>
  <c r="Q12" i="3"/>
  <c r="Q18" i="3"/>
  <c r="Q11" i="3"/>
  <c r="Q9" i="3"/>
  <c r="Q25" i="3"/>
  <c r="Q30" i="3"/>
  <c r="Q35" i="3"/>
  <c r="Q52" i="3"/>
  <c r="Q8" i="3"/>
  <c r="Q17" i="3"/>
  <c r="Q21" i="3"/>
  <c r="Q22" i="3"/>
  <c r="Q28" i="3"/>
  <c r="Q33" i="3"/>
  <c r="Q51" i="3"/>
  <c r="Q55" i="3"/>
  <c r="Q10" i="3"/>
  <c r="Q13" i="3"/>
  <c r="Q19" i="3"/>
  <c r="Q26" i="3"/>
  <c r="Q31" i="3"/>
  <c r="Q36" i="3"/>
  <c r="Q47" i="3"/>
  <c r="Q53" i="3"/>
  <c r="N40" i="2"/>
  <c r="N53" i="2"/>
  <c r="N54" i="2"/>
  <c r="J53" i="2"/>
  <c r="J54" i="2"/>
  <c r="F53" i="2"/>
  <c r="F54" i="2"/>
  <c r="N45" i="2"/>
  <c r="N46" i="2"/>
  <c r="N47" i="2"/>
  <c r="J45" i="2"/>
  <c r="J46" i="2"/>
  <c r="J47" i="2"/>
  <c r="F45" i="2"/>
  <c r="F46" i="2"/>
  <c r="F47" i="2"/>
  <c r="N30" i="2"/>
  <c r="N32" i="2"/>
  <c r="N33" i="2"/>
  <c r="N34" i="2"/>
  <c r="N35" i="2"/>
  <c r="N37" i="2"/>
  <c r="N38" i="2"/>
  <c r="N39" i="2"/>
  <c r="J30" i="2"/>
  <c r="J31" i="2"/>
  <c r="J32" i="2"/>
  <c r="J33" i="2"/>
  <c r="J34" i="2"/>
  <c r="J35" i="2"/>
  <c r="J36" i="2"/>
  <c r="J37" i="2"/>
  <c r="J38" i="2"/>
  <c r="J39" i="2"/>
  <c r="F30" i="2"/>
  <c r="F31" i="2"/>
  <c r="F32" i="2"/>
  <c r="F33" i="2"/>
  <c r="F34" i="2"/>
  <c r="F35" i="2"/>
  <c r="Q35" i="2" s="1"/>
  <c r="F36" i="2"/>
  <c r="F37" i="2"/>
  <c r="F38" i="2"/>
  <c r="F39" i="2"/>
  <c r="N13" i="2"/>
  <c r="N14" i="2"/>
  <c r="N15" i="2"/>
  <c r="J13" i="2"/>
  <c r="J14" i="2"/>
  <c r="J15" i="2"/>
  <c r="F13" i="2"/>
  <c r="F14" i="2"/>
  <c r="F15" i="2"/>
  <c r="N55" i="2"/>
  <c r="J55" i="2"/>
  <c r="F55" i="2"/>
  <c r="N52" i="2"/>
  <c r="J52" i="2"/>
  <c r="F52" i="2"/>
  <c r="N51" i="2"/>
  <c r="J51" i="2"/>
  <c r="F51" i="2"/>
  <c r="J48" i="2"/>
  <c r="F48" i="2"/>
  <c r="N44" i="2"/>
  <c r="J44" i="2"/>
  <c r="F44" i="2"/>
  <c r="N43" i="2"/>
  <c r="J43" i="2"/>
  <c r="F43" i="2"/>
  <c r="J40" i="2"/>
  <c r="Q40" i="2" s="1"/>
  <c r="F40" i="2"/>
  <c r="N29" i="2"/>
  <c r="J29" i="2"/>
  <c r="F29" i="2"/>
  <c r="N28" i="2"/>
  <c r="J28" i="2"/>
  <c r="F28" i="2"/>
  <c r="N27" i="2"/>
  <c r="J27" i="2"/>
  <c r="F27" i="2"/>
  <c r="N24" i="2"/>
  <c r="J24" i="2"/>
  <c r="F24" i="2"/>
  <c r="N23" i="2"/>
  <c r="J23" i="2"/>
  <c r="F23" i="2"/>
  <c r="N22" i="2"/>
  <c r="J22" i="2"/>
  <c r="F22" i="2"/>
  <c r="N21" i="2"/>
  <c r="J21" i="2"/>
  <c r="F21" i="2"/>
  <c r="N20" i="2"/>
  <c r="J20" i="2"/>
  <c r="F20" i="2"/>
  <c r="N19" i="2"/>
  <c r="J19" i="2"/>
  <c r="F19" i="2"/>
  <c r="N16" i="2"/>
  <c r="J16" i="2"/>
  <c r="F16" i="2"/>
  <c r="N12" i="2"/>
  <c r="J12" i="2"/>
  <c r="F12" i="2"/>
  <c r="N11" i="2"/>
  <c r="J11" i="2"/>
  <c r="F11" i="2"/>
  <c r="N10" i="2"/>
  <c r="J10" i="2"/>
  <c r="F10" i="2"/>
  <c r="N9" i="2"/>
  <c r="J9" i="2"/>
  <c r="F9" i="2"/>
  <c r="N8" i="2"/>
  <c r="J8" i="2"/>
  <c r="F8" i="2"/>
  <c r="Q34" i="2" l="1"/>
  <c r="Q15" i="2"/>
  <c r="Q14" i="2"/>
  <c r="Q13" i="2"/>
  <c r="Q11" i="2"/>
  <c r="Q21" i="2"/>
  <c r="Q38" i="2"/>
  <c r="Q37" i="2"/>
  <c r="Q33" i="2"/>
  <c r="Q32" i="2"/>
  <c r="Q30" i="2"/>
  <c r="Q29" i="2"/>
  <c r="Q48" i="2"/>
  <c r="Q47" i="2"/>
  <c r="Q46" i="2"/>
  <c r="Q45" i="2"/>
  <c r="Q55" i="2"/>
  <c r="Q54" i="2"/>
  <c r="Q53" i="2"/>
  <c r="Q52" i="2"/>
  <c r="Q51" i="2"/>
  <c r="Q44" i="2"/>
  <c r="Q43" i="2"/>
  <c r="Q28" i="2"/>
  <c r="Q27" i="2"/>
  <c r="Q24" i="2"/>
  <c r="Q20" i="2"/>
  <c r="Q19" i="2"/>
  <c r="Q23" i="2"/>
  <c r="Q22" i="2"/>
  <c r="Q9" i="2"/>
  <c r="Q16" i="2"/>
  <c r="Q8" i="2"/>
  <c r="Q12" i="2"/>
  <c r="Q10" i="2"/>
  <c r="L9" i="1" l="1"/>
  <c r="F36" i="1"/>
  <c r="F30" i="1"/>
  <c r="L30" i="1" s="1"/>
  <c r="F31" i="1"/>
  <c r="L31" i="1" s="1"/>
  <c r="F32" i="1"/>
  <c r="L32" i="1" s="1"/>
  <c r="F15" i="1"/>
  <c r="L15" i="1" s="1"/>
  <c r="F16" i="1"/>
  <c r="L16" i="1" s="1"/>
  <c r="F17" i="1"/>
  <c r="L17" i="1" s="1"/>
  <c r="F18" i="1"/>
  <c r="L18" i="1" s="1"/>
  <c r="F20" i="1"/>
  <c r="L20" i="1" s="1"/>
  <c r="F21" i="1"/>
  <c r="L21" i="1" s="1"/>
  <c r="F9" i="1"/>
  <c r="F11" i="1"/>
  <c r="L11" i="1" s="1"/>
  <c r="L36" i="1"/>
  <c r="F35" i="1"/>
  <c r="L35" i="1" s="1"/>
  <c r="F29" i="1"/>
  <c r="L29" i="1" s="1"/>
  <c r="F22" i="1"/>
  <c r="L22" i="1" s="1"/>
  <c r="F12" i="1"/>
  <c r="L12" i="1" s="1"/>
  <c r="F8" i="1"/>
  <c r="L8" i="1" s="1"/>
</calcChain>
</file>

<file path=xl/sharedStrings.xml><?xml version="1.0" encoding="utf-8"?>
<sst xmlns="http://schemas.openxmlformats.org/spreadsheetml/2006/main" count="1218" uniqueCount="394">
  <si>
    <t>N.P.K</t>
  </si>
  <si>
    <t>vārds  uzvārds</t>
  </si>
  <si>
    <t>suns</t>
  </si>
  <si>
    <t>1.posms</t>
  </si>
  <si>
    <t>2.posms</t>
  </si>
  <si>
    <t>kopvērtējums</t>
  </si>
  <si>
    <t>laiks</t>
  </si>
  <si>
    <t>sodi</t>
  </si>
  <si>
    <t>kop.l.</t>
  </si>
  <si>
    <t xml:space="preserve">vieta </t>
  </si>
  <si>
    <t>hand.s.</t>
  </si>
  <si>
    <t>soda sek.</t>
  </si>
  <si>
    <t>vieta</t>
  </si>
  <si>
    <t>SIEVIETES</t>
  </si>
  <si>
    <t>ELĪNA AKMENTIŅA</t>
  </si>
  <si>
    <t>BERIS</t>
  </si>
  <si>
    <t>INESE SMIKOVSKA</t>
  </si>
  <si>
    <t>DORA</t>
  </si>
  <si>
    <t>DAINA RUŅĢE</t>
  </si>
  <si>
    <t>PETRA</t>
  </si>
  <si>
    <t>LINDA ĻEBEDEVA</t>
  </si>
  <si>
    <t>ARRO</t>
  </si>
  <si>
    <t>VĪRIEŠI</t>
  </si>
  <si>
    <t>1.</t>
  </si>
  <si>
    <t>2.</t>
  </si>
  <si>
    <t>RAIVIS PODREZOVS</t>
  </si>
  <si>
    <t>ROCKY</t>
  </si>
  <si>
    <t>3.</t>
  </si>
  <si>
    <t>ANDREJS PRIEDE</t>
  </si>
  <si>
    <t>RONDA</t>
  </si>
  <si>
    <t>4.</t>
  </si>
  <si>
    <t>JĀNIS KAMARŪTS</t>
  </si>
  <si>
    <t>ENZO</t>
  </si>
  <si>
    <t>5.</t>
  </si>
  <si>
    <t>6.</t>
  </si>
  <si>
    <t>EDVĪNS DILLE</t>
  </si>
  <si>
    <t>REMBO</t>
  </si>
  <si>
    <t>7.</t>
  </si>
  <si>
    <t>8.</t>
  </si>
  <si>
    <t>BROŅISLAVS LAGANOVSKIS</t>
  </si>
  <si>
    <t>RINGO</t>
  </si>
  <si>
    <t>ŠEILA</t>
  </si>
  <si>
    <t>IESĀCĒJI</t>
  </si>
  <si>
    <t>RŪTA ŠPUNE</t>
  </si>
  <si>
    <t>NIKO</t>
  </si>
  <si>
    <t>VIJA GRUDULE</t>
  </si>
  <si>
    <t>ČALIS</t>
  </si>
  <si>
    <t>BĒRNS AR SUNI</t>
  </si>
  <si>
    <t>ENRIKO MELBĀRDIS</t>
  </si>
  <si>
    <t>LORDIJA</t>
  </si>
  <si>
    <t>" Alūksnes ziema 2023 "        SACENSĪBU PROTOKOLS</t>
  </si>
  <si>
    <t>_____25. februāris 2023.____  Alūksne</t>
  </si>
  <si>
    <t>MAILO</t>
  </si>
  <si>
    <t>SANDRIS KALNIŅŠ</t>
  </si>
  <si>
    <t>RINGA</t>
  </si>
  <si>
    <t>NAURIS KONSTANTS</t>
  </si>
  <si>
    <t>TAISONS</t>
  </si>
  <si>
    <t>ALEKSANDRA RAKSTIŅA</t>
  </si>
  <si>
    <t>BEILIJA</t>
  </si>
  <si>
    <t>EDGARS ĶIMBĀNS</t>
  </si>
  <si>
    <t>RIKO</t>
  </si>
  <si>
    <t>GINTS TETEROVSKIS</t>
  </si>
  <si>
    <t>ISO</t>
  </si>
  <si>
    <t>LUĪZE SANTA RUŅĢE</t>
  </si>
  <si>
    <t>EMĪLS BONKS</t>
  </si>
  <si>
    <t>KŪPERS</t>
  </si>
  <si>
    <t>JĒKABS SALIŅŠ</t>
  </si>
  <si>
    <t>ROKSA</t>
  </si>
  <si>
    <t>RINALDS LATKOVSKIS</t>
  </si>
  <si>
    <t>SAIMONS</t>
  </si>
  <si>
    <t>171.86/0</t>
  </si>
  <si>
    <t>1359.86/0</t>
  </si>
  <si>
    <t>115.95/0</t>
  </si>
  <si>
    <t>1221.60/0</t>
  </si>
  <si>
    <t>116.60/0</t>
  </si>
  <si>
    <t>1263.79/0</t>
  </si>
  <si>
    <t>461.79/0</t>
  </si>
  <si>
    <t>968.44/0</t>
  </si>
  <si>
    <t>133.44/0</t>
  </si>
  <si>
    <t>SUŅU SPORTA SACENSĪBU PROTOKOLS</t>
  </si>
  <si>
    <t>N.p.k.</t>
  </si>
  <si>
    <t>Vārds, uzvārds</t>
  </si>
  <si>
    <t>Suņa vārds</t>
  </si>
  <si>
    <t>1. etaps</t>
  </si>
  <si>
    <t>2. etaps</t>
  </si>
  <si>
    <t>3. etaps</t>
  </si>
  <si>
    <t>Laiks</t>
  </si>
  <si>
    <t>soda laiks</t>
  </si>
  <si>
    <t>kop.laiks</t>
  </si>
  <si>
    <t>Soda sek.</t>
  </si>
  <si>
    <t>Kopējais laiks</t>
  </si>
  <si>
    <t>VIETA</t>
  </si>
  <si>
    <t>Jaunākā grupa ( līdz 46 gadiem )</t>
  </si>
  <si>
    <t>Elīna Akmentiņa</t>
  </si>
  <si>
    <t>Beris</t>
  </si>
  <si>
    <t>Lāsma Teterovska</t>
  </si>
  <si>
    <t>Hermejs</t>
  </si>
  <si>
    <t>Jānis Galzons</t>
  </si>
  <si>
    <t>Costa</t>
  </si>
  <si>
    <t>Raivis Podrezovs</t>
  </si>
  <si>
    <t>Rocky</t>
  </si>
  <si>
    <t>Linda Ļebedeva</t>
  </si>
  <si>
    <t>Arro</t>
  </si>
  <si>
    <t>Patrīcija Iļjina</t>
  </si>
  <si>
    <t>Habib</t>
  </si>
  <si>
    <t>Vecākā grupa ( no 47 gadiem )</t>
  </si>
  <si>
    <t>Ronda</t>
  </si>
  <si>
    <t>Inese Smikovska</t>
  </si>
  <si>
    <t>Dora</t>
  </si>
  <si>
    <t>Jānis Kamarūts</t>
  </si>
  <si>
    <t>Enzo</t>
  </si>
  <si>
    <t>Edvīns Dille</t>
  </si>
  <si>
    <t>Rembo</t>
  </si>
  <si>
    <t>Jurijs Smikovskis</t>
  </si>
  <si>
    <t>Iesācēju grupa</t>
  </si>
  <si>
    <t>Lordija</t>
  </si>
  <si>
    <t>Santa Smikovska</t>
  </si>
  <si>
    <t>Haiks</t>
  </si>
  <si>
    <t>Nauris Konstants</t>
  </si>
  <si>
    <t>Taisons</t>
  </si>
  <si>
    <t>Maza auguma suņi</t>
  </si>
  <si>
    <t>Vija Grudule</t>
  </si>
  <si>
    <t>Čalis</t>
  </si>
  <si>
    <t>Grupa " Bērns ar suni "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</si>
  <si>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LIZUMS  2023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</si>
  <si>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22.04.2023.</t>
    </r>
  </si>
  <si>
    <t>Rinalds Latkovskis</t>
  </si>
  <si>
    <t>Saimons</t>
  </si>
  <si>
    <t>Jēkabs Saliņš</t>
  </si>
  <si>
    <t>Roksa</t>
  </si>
  <si>
    <t>Enriko Melbārdis</t>
  </si>
  <si>
    <t>Luīze Santa Ruņģe</t>
  </si>
  <si>
    <t>Mailo</t>
  </si>
  <si>
    <t>Sabīne Luguze</t>
  </si>
  <si>
    <t>Bella</t>
  </si>
  <si>
    <t>Rida</t>
  </si>
  <si>
    <t>Līga Švarcbaha</t>
  </si>
  <si>
    <t>Susurs</t>
  </si>
  <si>
    <t>Daina Ruņģe</t>
  </si>
  <si>
    <t>Džūda</t>
  </si>
  <si>
    <t>Anita Kalniņa</t>
  </si>
  <si>
    <t>Diors</t>
  </si>
  <si>
    <t>Rita Hofmane</t>
  </si>
  <si>
    <t>Reina</t>
  </si>
  <si>
    <t>Aleksandra Rakstiņa</t>
  </si>
  <si>
    <t>Beilija</t>
  </si>
  <si>
    <t>Sandris Kalniņš</t>
  </si>
  <si>
    <t>Ringa</t>
  </si>
  <si>
    <t>Inese Birka</t>
  </si>
  <si>
    <t>Pārsla Lorence</t>
  </si>
  <si>
    <t>Diora</t>
  </si>
  <si>
    <t>Iveta Mežule</t>
  </si>
  <si>
    <t>Edgars Ķimbāns</t>
  </si>
  <si>
    <t>Riko</t>
  </si>
  <si>
    <t>Monta Rubene</t>
  </si>
  <si>
    <t>Kira</t>
  </si>
  <si>
    <t>Gints Teterovskis</t>
  </si>
  <si>
    <t>Iso</t>
  </si>
  <si>
    <t>Deniss Zeļenkovs</t>
  </si>
  <si>
    <t>Bagira</t>
  </si>
  <si>
    <t>Gita Miķelsone</t>
  </si>
  <si>
    <t>Džīna</t>
  </si>
  <si>
    <t>Gatis Meiers</t>
  </si>
  <si>
    <t>Roks</t>
  </si>
  <si>
    <t>Baiba Lūse</t>
  </si>
  <si>
    <t>Cim</t>
  </si>
  <si>
    <t>Rekets</t>
  </si>
  <si>
    <t>303.90/0</t>
  </si>
  <si>
    <t>116.22/0</t>
  </si>
  <si>
    <t>204.87/0</t>
  </si>
  <si>
    <t>50.28/0</t>
  </si>
  <si>
    <t>424.02/0</t>
  </si>
  <si>
    <t>Broņislavs Laganovskis</t>
  </si>
  <si>
    <t>Šeila</t>
  </si>
  <si>
    <t>Harijs Rapaports</t>
  </si>
  <si>
    <t>Zargo</t>
  </si>
  <si>
    <t>Ringo</t>
  </si>
  <si>
    <t>Rūta Špune</t>
  </si>
  <si>
    <t>Niko</t>
  </si>
  <si>
    <t xml:space="preserve">Daina Ruņģe 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</si>
  <si>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BARKAVA  2023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</si>
  <si>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6.05.2023.</t>
    </r>
  </si>
  <si>
    <t>Sandra Murāne</t>
  </si>
  <si>
    <t>Luna</t>
  </si>
  <si>
    <t>Lienīte Ozoliņa</t>
  </si>
  <si>
    <t>Honors</t>
  </si>
  <si>
    <t>Andis</t>
  </si>
  <si>
    <t>Iveta Perkone</t>
  </si>
  <si>
    <t>Nero</t>
  </si>
  <si>
    <t>Amanda Pastare</t>
  </si>
  <si>
    <t>Kristiāna Anna Zariņa</t>
  </si>
  <si>
    <t>Dalī</t>
  </si>
  <si>
    <t>Marta Āboliņa</t>
  </si>
  <si>
    <t>Sanija Podrezova</t>
  </si>
  <si>
    <t>261.06/0</t>
  </si>
  <si>
    <t>61.53/0</t>
  </si>
  <si>
    <t>133.87/0</t>
  </si>
  <si>
    <t>00/0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</si>
  <si>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LITENE  2023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</si>
  <si>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13.05.2023.</t>
    </r>
  </si>
  <si>
    <t>171.62/0</t>
  </si>
  <si>
    <t>82.66/0</t>
  </si>
  <si>
    <t>Iveta Pērkone</t>
  </si>
  <si>
    <t>Edgars Sjademe</t>
  </si>
  <si>
    <t>Rojs</t>
  </si>
  <si>
    <t>Andrejs Priede</t>
  </si>
  <si>
    <t>Ginta Vitola</t>
  </si>
  <si>
    <t>Marko</t>
  </si>
  <si>
    <t>Andi</t>
  </si>
  <si>
    <t>Vita Ivanova</t>
  </si>
  <si>
    <t>E-Tora</t>
  </si>
  <si>
    <t>164.69/0</t>
  </si>
  <si>
    <t>67.88/0</t>
  </si>
  <si>
    <t>Amanda Alberga</t>
  </si>
  <si>
    <t>Eira</t>
  </si>
  <si>
    <t>125.24/0</t>
  </si>
  <si>
    <t>34.43/0</t>
  </si>
  <si>
    <t>Emīls Bonks</t>
  </si>
  <si>
    <t>Kūpers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</si>
  <si>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VARAKĻĀNI  2023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</si>
  <si>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3.06.2023.</t>
    </r>
  </si>
  <si>
    <t>Agita Plakoše</t>
  </si>
  <si>
    <t>Ravi</t>
  </si>
  <si>
    <t>Gerda</t>
  </si>
  <si>
    <t>Evelīna Auziņa</t>
  </si>
  <si>
    <t>217.24/0</t>
  </si>
  <si>
    <t>73.37/0</t>
  </si>
  <si>
    <t>180.09/0</t>
  </si>
  <si>
    <t>62.56/0</t>
  </si>
  <si>
    <t>345.44/0</t>
  </si>
  <si>
    <t>101.44/0</t>
  </si>
  <si>
    <t>276.05/0</t>
  </si>
  <si>
    <t>121.42/0</t>
  </si>
  <si>
    <t>150.18/0</t>
  </si>
  <si>
    <t>34.90/0</t>
  </si>
  <si>
    <t>239.78/0</t>
  </si>
  <si>
    <t>84.03/0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</si>
  <si>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ALŪKSNE  2023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</si>
  <si>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22.07.2023.</t>
    </r>
  </si>
  <si>
    <t>Andrejs Melančuks</t>
  </si>
  <si>
    <t>Troja</t>
  </si>
  <si>
    <t>84.56/0</t>
  </si>
  <si>
    <t>316.73/0</t>
  </si>
  <si>
    <t>Harijs Rapoports</t>
  </si>
  <si>
    <t>Oskars Rudzis</t>
  </si>
  <si>
    <t>!</t>
  </si>
  <si>
    <t>Anete Kazaka</t>
  </si>
  <si>
    <t>Magnuss</t>
  </si>
  <si>
    <t>Argus</t>
  </si>
  <si>
    <t>Jānis Latkovskis</t>
  </si>
  <si>
    <t>273.90/0</t>
  </si>
  <si>
    <t>102.84/0</t>
  </si>
  <si>
    <t>Mihails Tiņakovs</t>
  </si>
  <si>
    <t>Džerri</t>
  </si>
  <si>
    <t>Antonijs Maršala</t>
  </si>
  <si>
    <t>Reks</t>
  </si>
  <si>
    <t>Renārs Stafeckis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</si>
  <si>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KOLKA  2023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</si>
  <si>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29.07.2023.</t>
    </r>
  </si>
  <si>
    <t>Jānis Ķēbers</t>
  </si>
  <si>
    <t>Redo</t>
  </si>
  <si>
    <t>Rinards Latkovskis</t>
  </si>
  <si>
    <t>STIPRO SKRĒJIENS AR SUNI      -      PROTOKOLS</t>
  </si>
  <si>
    <t>Starta numurs</t>
  </si>
  <si>
    <t>Pilni gadi</t>
  </si>
  <si>
    <t>starta laiks</t>
  </si>
  <si>
    <t>beigu laiks</t>
  </si>
  <si>
    <t>laiks trasē</t>
  </si>
  <si>
    <t>soda laiks  +</t>
  </si>
  <si>
    <t>aizturētais laiks  --</t>
  </si>
  <si>
    <t>Handikaps par gadiem   --</t>
  </si>
  <si>
    <t>+</t>
  </si>
  <si>
    <t>-</t>
  </si>
  <si>
    <t>00.06.00</t>
  </si>
  <si>
    <t>00.09.00</t>
  </si>
  <si>
    <t>00.24.00</t>
  </si>
  <si>
    <t>00.12.00</t>
  </si>
  <si>
    <t>00.15.00</t>
  </si>
  <si>
    <t>Petra</t>
  </si>
  <si>
    <t>00.00.00</t>
  </si>
  <si>
    <t>00.03.00</t>
  </si>
  <si>
    <t>00.18.00</t>
  </si>
  <si>
    <t>00.21.00</t>
  </si>
  <si>
    <t>00.27.00</t>
  </si>
  <si>
    <t>Vieta :   JAUNLAICENE 2023</t>
  </si>
  <si>
    <t>Datums _12.08.2023._</t>
  </si>
  <si>
    <t>00.26.00</t>
  </si>
  <si>
    <t>00.29.30</t>
  </si>
  <si>
    <t>00.35.15</t>
  </si>
  <si>
    <t>00.30.00</t>
  </si>
  <si>
    <t>00.54.00</t>
  </si>
  <si>
    <t>00.57.00</t>
  </si>
  <si>
    <t>Tomass Kalējs</t>
  </si>
  <si>
    <t>Lizija</t>
  </si>
  <si>
    <t>00.60.00</t>
  </si>
  <si>
    <t>Lauris Kolnejs</t>
  </si>
  <si>
    <t>00.63.00</t>
  </si>
  <si>
    <t>00.66.00</t>
  </si>
  <si>
    <t>00.69.00</t>
  </si>
  <si>
    <t>00.72.00</t>
  </si>
  <si>
    <t>00.82.00</t>
  </si>
  <si>
    <t>00.75.00</t>
  </si>
  <si>
    <t>00.78.00</t>
  </si>
  <si>
    <t>00.81.00</t>
  </si>
  <si>
    <t>00.84.00</t>
  </si>
  <si>
    <t>00.87.00</t>
  </si>
  <si>
    <t>00.90.00</t>
  </si>
  <si>
    <t>00.33.00</t>
  </si>
  <si>
    <t>00.36.00</t>
  </si>
  <si>
    <t>00.39.00</t>
  </si>
  <si>
    <t>00.42.00</t>
  </si>
  <si>
    <t>00.45.00</t>
  </si>
  <si>
    <t>00.48.00</t>
  </si>
  <si>
    <t>00.51.00</t>
  </si>
  <si>
    <t>Rebeka Anna Mālkalne</t>
  </si>
  <si>
    <t>Žaneta Žukovska</t>
  </si>
  <si>
    <t>00.46.15</t>
  </si>
  <si>
    <t>00.52.30</t>
  </si>
  <si>
    <t>00.83.40</t>
  </si>
  <si>
    <t>00.54.12</t>
  </si>
  <si>
    <t>00.51.22</t>
  </si>
  <si>
    <t>00.54.05</t>
  </si>
  <si>
    <t>00.58.40</t>
  </si>
  <si>
    <t>00.64.45</t>
  </si>
  <si>
    <t>00.62.30</t>
  </si>
  <si>
    <t>00.73.15</t>
  </si>
  <si>
    <t>00.71.12</t>
  </si>
  <si>
    <t>00.83.12</t>
  </si>
  <si>
    <t>00.73.18</t>
  </si>
  <si>
    <t>00.80.50</t>
  </si>
  <si>
    <t>00.82.12</t>
  </si>
  <si>
    <t>00.85.45</t>
  </si>
  <si>
    <t>00.86.13</t>
  </si>
  <si>
    <t>00.98.10</t>
  </si>
  <si>
    <t>00.93.12</t>
  </si>
  <si>
    <t>00.98.17</t>
  </si>
  <si>
    <t>00.108.48</t>
  </si>
  <si>
    <t>00.102.02</t>
  </si>
  <si>
    <t>00.104.05</t>
  </si>
  <si>
    <t>00.111.35</t>
  </si>
  <si>
    <t>00.104.44</t>
  </si>
  <si>
    <t>00.123.23</t>
  </si>
  <si>
    <t>00.117.54</t>
  </si>
  <si>
    <t>Vieta :   VELĒNA 2023</t>
  </si>
  <si>
    <t>Datums _26.08.2023._</t>
  </si>
  <si>
    <t>00.47.10</t>
  </si>
  <si>
    <t>00.62.49</t>
  </si>
  <si>
    <t>Sofija Bokāne</t>
  </si>
  <si>
    <t>Emma</t>
  </si>
  <si>
    <t>00.40.20</t>
  </si>
  <si>
    <t>00.54.15</t>
  </si>
  <si>
    <t>00.66.16</t>
  </si>
  <si>
    <t>00.63.23</t>
  </si>
  <si>
    <t>Ilze Marinska</t>
  </si>
  <si>
    <t>00.79.47</t>
  </si>
  <si>
    <t>00.70.55</t>
  </si>
  <si>
    <t>00.67.40</t>
  </si>
  <si>
    <t>Kitija Kazaine</t>
  </si>
  <si>
    <t>00.87.08</t>
  </si>
  <si>
    <t>00.69.49</t>
  </si>
  <si>
    <t>00.80.20</t>
  </si>
  <si>
    <t>Rebeka Mālkalne</t>
  </si>
  <si>
    <t>00.94.20</t>
  </si>
  <si>
    <t>Lana Mauliņa</t>
  </si>
  <si>
    <t>Zēra</t>
  </si>
  <si>
    <t>00.84.32</t>
  </si>
  <si>
    <t>00.87.35</t>
  </si>
  <si>
    <t>Līga Āboliņa</t>
  </si>
  <si>
    <t>Heida</t>
  </si>
  <si>
    <t>00.97.20</t>
  </si>
  <si>
    <t>00.85.53</t>
  </si>
  <si>
    <t>00.98.47</t>
  </si>
  <si>
    <t>00.101.44</t>
  </si>
  <si>
    <t>00.102.30</t>
  </si>
  <si>
    <t>00.100.09</t>
  </si>
  <si>
    <t>00.110.15</t>
  </si>
  <si>
    <t>00.114.00</t>
  </si>
  <si>
    <t>00.100.47</t>
  </si>
  <si>
    <t>00.113.21</t>
  </si>
  <si>
    <t>00.116.07</t>
  </si>
  <si>
    <t>00.118.47</t>
  </si>
  <si>
    <t>00.119.20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</si>
  <si>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LĪVĀNI 2023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</si>
  <si>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23.09.2023.</t>
    </r>
  </si>
  <si>
    <t>Laura Maziņa</t>
  </si>
  <si>
    <t>Astra Puķīte</t>
  </si>
  <si>
    <t>Zaitons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</si>
  <si>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</t>
    </r>
    <r>
      <rPr>
        <b/>
        <sz val="14"/>
        <color theme="1"/>
        <rFont val="Calibri"/>
        <family val="2"/>
        <charset val="186"/>
        <scheme val="minor"/>
      </rPr>
      <t xml:space="preserve">            " PRIEKUĻI 2023 " 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</si>
  <si>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7.10.2023.</t>
    </r>
  </si>
  <si>
    <t>Līga Graudiņa</t>
  </si>
  <si>
    <t>Rufus</t>
  </si>
  <si>
    <t>Anna Puriņa</t>
  </si>
  <si>
    <t>Hēlija</t>
  </si>
  <si>
    <t>broņislavs Laganovskis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</si>
</sst>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0;[Red]0.00"/>
  </numFmts>
  <fonts count="2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i/>
      <sz val="14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4"/>
      <color rgb="FF00B0F0"/>
      <name val="Calibri"/>
      <family val="2"/>
      <charset val="186"/>
      <scheme val="minor"/>
    </font>
    <font>
      <b/>
      <sz val="14"/>
      <color theme="4"/>
      <name val="Calibri"/>
      <family val="2"/>
      <charset val="186"/>
      <scheme val="minor"/>
    </font>
    <font>
      <b/>
      <sz val="14"/>
      <color rgb="FF00B050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sz val="14"/>
      <color rgb="FF00B0F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267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0" fontId="0" fillId="0" borderId="24" xfId="0" applyBorder="1"/>
    <xf numFmtId="0" fontId="0" fillId="0" borderId="25" xfId="0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2" fontId="0" fillId="0" borderId="31" xfId="0" applyNumberFormat="1" applyBorder="1"/>
    <xf numFmtId="0" fontId="0" fillId="0" borderId="32" xfId="0" applyBorder="1"/>
    <xf numFmtId="2" fontId="0" fillId="0" borderId="32" xfId="0" applyNumberFormat="1" applyBorder="1"/>
    <xf numFmtId="0" fontId="8" fillId="0" borderId="33" xfId="0" applyFont="1" applyBorder="1" applyAlignment="1">
      <alignment horizontal="center" vertical="center"/>
    </xf>
    <xf numFmtId="2" fontId="0" fillId="0" borderId="34" xfId="0" applyNumberFormat="1" applyBorder="1"/>
    <xf numFmtId="0" fontId="0" fillId="0" borderId="34" xfId="0" applyBorder="1" applyAlignment="1">
      <alignment horizontal="center"/>
    </xf>
    <xf numFmtId="2" fontId="0" fillId="0" borderId="29" xfId="0" applyNumberFormat="1" applyBorder="1"/>
    <xf numFmtId="0" fontId="0" fillId="0" borderId="31" xfId="0" applyBorder="1"/>
    <xf numFmtId="0" fontId="0" fillId="0" borderId="29" xfId="0" applyBorder="1"/>
    <xf numFmtId="0" fontId="0" fillId="0" borderId="33" xfId="0" applyBorder="1" applyAlignment="1">
      <alignment horizontal="center" vertical="center"/>
    </xf>
    <xf numFmtId="0" fontId="0" fillId="0" borderId="34" xfId="0" applyBorder="1"/>
    <xf numFmtId="16" fontId="0" fillId="0" borderId="33" xfId="0" applyNumberForma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3" borderId="29" xfId="0" applyFill="1" applyBorder="1" applyAlignment="1">
      <alignment vertical="center"/>
    </xf>
    <xf numFmtId="0" fontId="0" fillId="3" borderId="30" xfId="0" applyFill="1" applyBorder="1" applyAlignment="1">
      <alignment horizontal="center" vertical="center"/>
    </xf>
    <xf numFmtId="2" fontId="0" fillId="3" borderId="31" xfId="0" applyNumberFormat="1" applyFill="1" applyBorder="1"/>
    <xf numFmtId="0" fontId="0" fillId="3" borderId="32" xfId="0" applyFill="1" applyBorder="1"/>
    <xf numFmtId="0" fontId="10" fillId="3" borderId="33" xfId="0" applyFont="1" applyFill="1" applyBorder="1" applyAlignment="1">
      <alignment horizontal="center" vertical="center"/>
    </xf>
    <xf numFmtId="2" fontId="0" fillId="3" borderId="34" xfId="0" applyNumberFormat="1" applyFill="1" applyBorder="1"/>
    <xf numFmtId="0" fontId="0" fillId="3" borderId="34" xfId="0" applyFill="1" applyBorder="1" applyAlignment="1">
      <alignment horizontal="center"/>
    </xf>
    <xf numFmtId="0" fontId="8" fillId="3" borderId="33" xfId="0" applyFont="1" applyFill="1" applyBorder="1" applyAlignment="1">
      <alignment horizontal="center" vertical="center"/>
    </xf>
    <xf numFmtId="0" fontId="0" fillId="3" borderId="31" xfId="0" applyFill="1" applyBorder="1"/>
    <xf numFmtId="0" fontId="11" fillId="3" borderId="29" xfId="0" applyFont="1" applyFill="1" applyBorder="1" applyAlignment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/>
    <xf numFmtId="0" fontId="12" fillId="3" borderId="33" xfId="0" applyFont="1" applyFill="1" applyBorder="1" applyAlignment="1">
      <alignment horizontal="center" vertical="center"/>
    </xf>
    <xf numFmtId="0" fontId="0" fillId="3" borderId="29" xfId="0" applyFill="1" applyBorder="1"/>
    <xf numFmtId="2" fontId="0" fillId="3" borderId="32" xfId="0" applyNumberFormat="1" applyFill="1" applyBorder="1"/>
    <xf numFmtId="2" fontId="0" fillId="3" borderId="29" xfId="0" applyNumberFormat="1" applyFill="1" applyBorder="1"/>
    <xf numFmtId="0" fontId="0" fillId="0" borderId="30" xfId="0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30" xfId="0" applyBorder="1"/>
    <xf numFmtId="0" fontId="0" fillId="0" borderId="33" xfId="0" applyBorder="1"/>
    <xf numFmtId="0" fontId="10" fillId="0" borderId="33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9" fillId="3" borderId="33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/>
    <xf numFmtId="0" fontId="1" fillId="0" borderId="19" xfId="0" applyFont="1" applyBorder="1" applyAlignment="1">
      <alignment horizontal="center" vertical="center"/>
    </xf>
    <xf numFmtId="0" fontId="0" fillId="0" borderId="43" xfId="0" applyBorder="1"/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10" fillId="0" borderId="47" xfId="0" applyFont="1" applyBorder="1" applyAlignment="1">
      <alignment horizontal="center"/>
    </xf>
    <xf numFmtId="2" fontId="0" fillId="0" borderId="48" xfId="0" applyNumberFormat="1" applyBorder="1"/>
    <xf numFmtId="0" fontId="0" fillId="0" borderId="48" xfId="0" applyBorder="1"/>
    <xf numFmtId="0" fontId="9" fillId="0" borderId="47" xfId="0" applyFont="1" applyBorder="1" applyAlignment="1">
      <alignment horizontal="center"/>
    </xf>
    <xf numFmtId="0" fontId="0" fillId="3" borderId="30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0" fillId="0" borderId="0" xfId="0"/>
    <xf numFmtId="0" fontId="0" fillId="0" borderId="49" xfId="0" applyBorder="1"/>
    <xf numFmtId="0" fontId="0" fillId="0" borderId="27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18" fillId="0" borderId="53" xfId="0" applyFont="1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/>
    </xf>
    <xf numFmtId="0" fontId="0" fillId="4" borderId="32" xfId="0" applyFill="1" applyBorder="1"/>
    <xf numFmtId="0" fontId="0" fillId="0" borderId="32" xfId="0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0" fillId="0" borderId="32" xfId="0" applyFill="1" applyBorder="1"/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7" borderId="32" xfId="0" applyFill="1" applyBorder="1"/>
    <xf numFmtId="2" fontId="0" fillId="0" borderId="58" xfId="0" applyNumberFormat="1" applyBorder="1"/>
    <xf numFmtId="0" fontId="0" fillId="8" borderId="32" xfId="0" applyFill="1" applyBorder="1"/>
    <xf numFmtId="164" fontId="0" fillId="0" borderId="32" xfId="1" applyNumberFormat="1" applyFont="1" applyBorder="1"/>
    <xf numFmtId="0" fontId="0" fillId="9" borderId="32" xfId="0" applyFill="1" applyBorder="1"/>
    <xf numFmtId="0" fontId="0" fillId="0" borderId="46" xfId="0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3" borderId="56" xfId="0" applyFill="1" applyBorder="1"/>
    <xf numFmtId="0" fontId="0" fillId="0" borderId="29" xfId="0" applyBorder="1" applyAlignment="1">
      <alignment horizontal="center"/>
    </xf>
    <xf numFmtId="0" fontId="3" fillId="9" borderId="32" xfId="0" applyFont="1" applyFill="1" applyBorder="1" applyAlignment="1">
      <alignment horizontal="center"/>
    </xf>
    <xf numFmtId="0" fontId="3" fillId="10" borderId="32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19" fillId="10" borderId="32" xfId="0" applyFont="1" applyFill="1" applyBorder="1" applyAlignment="1">
      <alignment horizontal="center"/>
    </xf>
    <xf numFmtId="0" fontId="19" fillId="9" borderId="32" xfId="0" applyFont="1" applyFill="1" applyBorder="1" applyAlignment="1">
      <alignment horizontal="center"/>
    </xf>
    <xf numFmtId="0" fontId="19" fillId="2" borderId="32" xfId="0" applyFont="1" applyFill="1" applyBorder="1" applyAlignment="1">
      <alignment horizontal="center"/>
    </xf>
    <xf numFmtId="2" fontId="0" fillId="0" borderId="34" xfId="0" applyNumberFormat="1" applyBorder="1" applyAlignment="1">
      <alignment horizontal="right"/>
    </xf>
    <xf numFmtId="2" fontId="0" fillId="0" borderId="56" xfId="0" applyNumberFormat="1" applyFill="1" applyBorder="1"/>
    <xf numFmtId="0" fontId="11" fillId="9" borderId="32" xfId="0" applyFont="1" applyFill="1" applyBorder="1"/>
    <xf numFmtId="0" fontId="10" fillId="3" borderId="32" xfId="0" applyFont="1" applyFill="1" applyBorder="1" applyAlignment="1">
      <alignment horizontal="center"/>
    </xf>
    <xf numFmtId="2" fontId="0" fillId="0" borderId="32" xfId="0" applyNumberFormat="1" applyBorder="1" applyAlignment="1">
      <alignment horizontal="right"/>
    </xf>
    <xf numFmtId="0" fontId="0" fillId="0" borderId="0" xfId="0"/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0" fillId="0" borderId="0" xfId="0"/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9" borderId="32" xfId="0" applyFont="1" applyFill="1" applyBorder="1"/>
    <xf numFmtId="0" fontId="0" fillId="0" borderId="0" xfId="0"/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0" fillId="0" borderId="0" xfId="0"/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32" xfId="0" applyFill="1" applyBorder="1"/>
    <xf numFmtId="0" fontId="19" fillId="12" borderId="32" xfId="0" applyFont="1" applyFill="1" applyBorder="1" applyAlignment="1">
      <alignment horizontal="center"/>
    </xf>
    <xf numFmtId="0" fontId="19" fillId="13" borderId="32" xfId="0" applyFont="1" applyFill="1" applyBorder="1" applyAlignment="1">
      <alignment horizontal="center"/>
    </xf>
    <xf numFmtId="0" fontId="19" fillId="14" borderId="32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3" fillId="13" borderId="32" xfId="0" applyFont="1" applyFill="1" applyBorder="1" applyAlignment="1">
      <alignment horizontal="center"/>
    </xf>
    <xf numFmtId="0" fontId="3" fillId="12" borderId="32" xfId="0" applyFont="1" applyFill="1" applyBorder="1" applyAlignment="1">
      <alignment horizontal="center"/>
    </xf>
    <xf numFmtId="0" fontId="3" fillId="14" borderId="32" xfId="0" applyFont="1" applyFill="1" applyBorder="1" applyAlignment="1">
      <alignment horizontal="center"/>
    </xf>
    <xf numFmtId="0" fontId="0" fillId="0" borderId="0" xfId="0"/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/>
    </xf>
    <xf numFmtId="2" fontId="0" fillId="0" borderId="34" xfId="0" applyNumberFormat="1" applyBorder="1" applyAlignment="1">
      <alignment horizontal="center" vertical="center" textRotation="90"/>
    </xf>
    <xf numFmtId="0" fontId="18" fillId="0" borderId="32" xfId="0" applyFont="1" applyBorder="1" applyAlignment="1">
      <alignment horizontal="center" vertical="center" textRotation="90"/>
    </xf>
    <xf numFmtId="0" fontId="18" fillId="0" borderId="34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2" borderId="32" xfId="0" applyFill="1" applyBorder="1"/>
    <xf numFmtId="0" fontId="0" fillId="0" borderId="0" xfId="0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0" fillId="0" borderId="32" xfId="0" applyFont="1" applyBorder="1"/>
    <xf numFmtId="0" fontId="0" fillId="15" borderId="32" xfId="0" applyFill="1" applyBorder="1" applyAlignment="1">
      <alignment horizontal="center" vertical="center"/>
    </xf>
    <xf numFmtId="0" fontId="0" fillId="15" borderId="32" xfId="0" applyFill="1" applyBorder="1"/>
    <xf numFmtId="0" fontId="20" fillId="3" borderId="32" xfId="0" applyFont="1" applyFill="1" applyBorder="1"/>
    <xf numFmtId="0" fontId="0" fillId="6" borderId="32" xfId="0" applyFill="1" applyBorder="1" applyAlignment="1">
      <alignment horizontal="center" vertical="center"/>
    </xf>
    <xf numFmtId="0" fontId="0" fillId="6" borderId="32" xfId="0" applyFill="1" applyBorder="1"/>
    <xf numFmtId="2" fontId="0" fillId="0" borderId="32" xfId="0" applyNumberFormat="1" applyBorder="1" applyAlignment="1"/>
    <xf numFmtId="2" fontId="0" fillId="0" borderId="34" xfId="0" applyNumberFormat="1" applyBorder="1" applyAlignment="1"/>
    <xf numFmtId="0" fontId="18" fillId="6" borderId="32" xfId="0" applyFont="1" applyFill="1" applyBorder="1"/>
    <xf numFmtId="0" fontId="0" fillId="6" borderId="32" xfId="0" applyFill="1" applyBorder="1" applyAlignment="1">
      <alignment horizontal="center"/>
    </xf>
    <xf numFmtId="0" fontId="18" fillId="15" borderId="32" xfId="0" applyFont="1" applyFill="1" applyBorder="1"/>
    <xf numFmtId="0" fontId="0" fillId="0" borderId="46" xfId="0" applyBorder="1" applyAlignment="1">
      <alignment horizontal="center"/>
    </xf>
    <xf numFmtId="0" fontId="18" fillId="2" borderId="32" xfId="0" applyFont="1" applyFill="1" applyBorder="1"/>
    <xf numFmtId="0" fontId="0" fillId="0" borderId="0" xfId="0" applyBorder="1"/>
    <xf numFmtId="0" fontId="0" fillId="0" borderId="0" xfId="0"/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 textRotation="90"/>
    </xf>
    <xf numFmtId="0" fontId="0" fillId="0" borderId="0" xfId="0"/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 textRotation="90"/>
    </xf>
    <xf numFmtId="0" fontId="0" fillId="6" borderId="32" xfId="0" applyFont="1" applyFill="1" applyBorder="1"/>
    <xf numFmtId="0" fontId="0" fillId="2" borderId="32" xfId="0" applyFont="1" applyFill="1" applyBorder="1"/>
    <xf numFmtId="0" fontId="0" fillId="15" borderId="32" xfId="0" applyFont="1" applyFill="1" applyBorder="1"/>
    <xf numFmtId="0" fontId="0" fillId="0" borderId="0" xfId="0"/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 textRotation="90"/>
    </xf>
    <xf numFmtId="0" fontId="18" fillId="0" borderId="34" xfId="0" applyFont="1" applyBorder="1" applyAlignment="1">
      <alignment horizontal="center" vertical="center" textRotation="90"/>
    </xf>
    <xf numFmtId="0" fontId="18" fillId="7" borderId="32" xfId="0" applyFont="1" applyFill="1" applyBorder="1"/>
    <xf numFmtId="0" fontId="7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 textRotation="45"/>
    </xf>
    <xf numFmtId="0" fontId="0" fillId="0" borderId="26" xfId="0" applyBorder="1" applyAlignment="1">
      <alignment horizontal="center" vertical="center" textRotation="45"/>
    </xf>
    <xf numFmtId="0" fontId="0" fillId="0" borderId="26" xfId="0" applyBorder="1" applyAlignment="1">
      <alignment horizontal="center"/>
    </xf>
    <xf numFmtId="0" fontId="0" fillId="0" borderId="51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0" fillId="0" borderId="24" xfId="0" applyBorder="1" applyAlignment="1">
      <alignment horizontal="center"/>
    </xf>
    <xf numFmtId="0" fontId="3" fillId="3" borderId="56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57" xfId="0" applyFont="1" applyFill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15" borderId="56" xfId="0" applyFont="1" applyFill="1" applyBorder="1" applyAlignment="1">
      <alignment horizontal="center" vertical="center"/>
    </xf>
    <xf numFmtId="0" fontId="9" fillId="15" borderId="29" xfId="0" applyFont="1" applyFill="1" applyBorder="1" applyAlignment="1">
      <alignment horizontal="center" vertical="center"/>
    </xf>
    <xf numFmtId="0" fontId="9" fillId="15" borderId="34" xfId="0" applyFont="1" applyFill="1" applyBorder="1" applyAlignment="1">
      <alignment horizontal="center" vertical="center"/>
    </xf>
    <xf numFmtId="0" fontId="9" fillId="6" borderId="56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5" fillId="0" borderId="0" xfId="0" applyFont="1"/>
    <xf numFmtId="0" fontId="0" fillId="0" borderId="50" xfId="0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</cellXfs>
  <cellStyles count="2">
    <cellStyle name="Parasts" xfId="0" builtinId="0"/>
    <cellStyle name="Valū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workbookViewId="0">
      <selection activeCell="Q3" sqref="Q3"/>
    </sheetView>
  </sheetViews>
  <sheetFormatPr defaultRowHeight="15" x14ac:dyDescent="0.25"/>
  <cols>
    <col min="1" max="1" width="4.7109375" customWidth="1"/>
    <col min="2" max="2" width="23" customWidth="1"/>
    <col min="3" max="3" width="9.85546875" customWidth="1"/>
    <col min="5" max="5" width="6.28515625" customWidth="1"/>
    <col min="7" max="7" width="7.5703125" customWidth="1"/>
    <col min="10" max="10" width="6.7109375" customWidth="1"/>
    <col min="11" max="11" width="6.140625" customWidth="1"/>
    <col min="13" max="13" width="6.42578125" customWidth="1"/>
  </cols>
  <sheetData>
    <row r="2" spans="1:13" ht="21" x14ac:dyDescent="0.35">
      <c r="B2" s="205" t="s">
        <v>50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18.75" x14ac:dyDescent="0.3">
      <c r="C3" s="206" t="s">
        <v>51</v>
      </c>
      <c r="D3" s="206"/>
      <c r="E3" s="206"/>
      <c r="F3" s="206"/>
      <c r="G3" s="206"/>
      <c r="H3" s="206"/>
      <c r="I3" s="206"/>
      <c r="J3" s="206"/>
      <c r="K3" s="1"/>
      <c r="L3" s="1"/>
    </row>
    <row r="4" spans="1:13" ht="15.75" thickBot="1" x14ac:dyDescent="0.3">
      <c r="B4" s="2"/>
      <c r="H4" s="2"/>
      <c r="I4" s="2"/>
      <c r="J4" s="2"/>
      <c r="K4" s="2"/>
      <c r="L4" s="2"/>
      <c r="M4" s="2"/>
    </row>
    <row r="5" spans="1:13" ht="17.25" thickTop="1" thickBot="1" x14ac:dyDescent="0.3">
      <c r="A5" s="207" t="s">
        <v>0</v>
      </c>
      <c r="B5" s="209" t="s">
        <v>1</v>
      </c>
      <c r="C5" s="211" t="s">
        <v>2</v>
      </c>
      <c r="D5" s="213" t="s">
        <v>3</v>
      </c>
      <c r="E5" s="214"/>
      <c r="F5" s="214"/>
      <c r="G5" s="215"/>
      <c r="H5" s="216" t="s">
        <v>4</v>
      </c>
      <c r="I5" s="217"/>
      <c r="J5" s="218" t="s">
        <v>5</v>
      </c>
      <c r="K5" s="219"/>
      <c r="L5" s="219"/>
      <c r="M5" s="215"/>
    </row>
    <row r="6" spans="1:13" ht="36" customHeight="1" thickTop="1" thickBot="1" x14ac:dyDescent="0.3">
      <c r="A6" s="208"/>
      <c r="B6" s="210"/>
      <c r="C6" s="212"/>
      <c r="D6" s="3" t="s">
        <v>6</v>
      </c>
      <c r="E6" s="4" t="s">
        <v>7</v>
      </c>
      <c r="F6" s="4" t="s">
        <v>8</v>
      </c>
      <c r="G6" s="5" t="s">
        <v>9</v>
      </c>
      <c r="H6" s="6" t="s">
        <v>6</v>
      </c>
      <c r="I6" s="5" t="s">
        <v>9</v>
      </c>
      <c r="J6" s="59" t="s">
        <v>10</v>
      </c>
      <c r="K6" s="7" t="s">
        <v>11</v>
      </c>
      <c r="L6" s="6" t="s">
        <v>8</v>
      </c>
      <c r="M6" s="5" t="s">
        <v>12</v>
      </c>
    </row>
    <row r="7" spans="1:13" ht="19.5" thickTop="1" x14ac:dyDescent="0.25">
      <c r="A7" s="193" t="s">
        <v>13</v>
      </c>
      <c r="B7" s="194"/>
      <c r="C7" s="194"/>
      <c r="D7" s="194"/>
      <c r="E7" s="194"/>
      <c r="F7" s="194"/>
      <c r="G7" s="195"/>
      <c r="H7" s="8"/>
      <c r="I7" s="9"/>
      <c r="J7" s="8"/>
      <c r="K7" s="10"/>
      <c r="L7" s="11"/>
      <c r="M7" s="9"/>
    </row>
    <row r="8" spans="1:13" ht="18.75" x14ac:dyDescent="0.25">
      <c r="A8" s="12">
        <v>1</v>
      </c>
      <c r="B8" s="13" t="s">
        <v>14</v>
      </c>
      <c r="C8" s="14" t="s">
        <v>15</v>
      </c>
      <c r="D8" s="15">
        <v>92.22</v>
      </c>
      <c r="E8" s="16">
        <v>5</v>
      </c>
      <c r="F8" s="17">
        <f t="shared" ref="F8:F12" si="0">SUM(D8:E8)</f>
        <v>97.22</v>
      </c>
      <c r="G8" s="18">
        <v>2</v>
      </c>
      <c r="H8" s="19">
        <v>940</v>
      </c>
      <c r="I8" s="18">
        <v>3</v>
      </c>
      <c r="J8" s="20"/>
      <c r="K8" s="16"/>
      <c r="L8" s="21">
        <f>SUM(F8+H8-J8+K8)</f>
        <v>1037.22</v>
      </c>
      <c r="M8" s="69">
        <v>2</v>
      </c>
    </row>
    <row r="9" spans="1:13" ht="15.75" x14ac:dyDescent="0.25">
      <c r="A9" s="12">
        <v>2</v>
      </c>
      <c r="B9" s="13" t="s">
        <v>16</v>
      </c>
      <c r="C9" s="14" t="s">
        <v>17</v>
      </c>
      <c r="D9" s="22">
        <v>95.28</v>
      </c>
      <c r="E9" s="16"/>
      <c r="F9" s="17">
        <f t="shared" si="0"/>
        <v>95.28</v>
      </c>
      <c r="G9" s="18">
        <v>1</v>
      </c>
      <c r="H9" s="19">
        <v>1204</v>
      </c>
      <c r="I9" s="18">
        <v>5</v>
      </c>
      <c r="J9" s="20">
        <v>21</v>
      </c>
      <c r="K9" s="16"/>
      <c r="L9" s="21">
        <f t="shared" ref="L9:L12" si="1">SUM(F9+H9-J9+K9)</f>
        <v>1278.28</v>
      </c>
      <c r="M9" s="27">
        <v>4</v>
      </c>
    </row>
    <row r="10" spans="1:13" ht="18.75" x14ac:dyDescent="0.25">
      <c r="A10" s="12">
        <v>3</v>
      </c>
      <c r="B10" s="13" t="s">
        <v>18</v>
      </c>
      <c r="C10" s="14" t="s">
        <v>52</v>
      </c>
      <c r="D10" s="22">
        <v>133.44</v>
      </c>
      <c r="E10" s="16"/>
      <c r="F10" s="17" t="s">
        <v>78</v>
      </c>
      <c r="G10" s="18"/>
      <c r="H10" s="19">
        <v>835</v>
      </c>
      <c r="I10" s="18">
        <v>1</v>
      </c>
      <c r="J10" s="20"/>
      <c r="K10" s="16"/>
      <c r="L10" s="21" t="s">
        <v>77</v>
      </c>
      <c r="M10" s="57"/>
    </row>
    <row r="11" spans="1:13" ht="18.75" x14ac:dyDescent="0.25">
      <c r="A11" s="12">
        <v>4</v>
      </c>
      <c r="B11" s="13" t="s">
        <v>43</v>
      </c>
      <c r="C11" s="14" t="s">
        <v>44</v>
      </c>
      <c r="D11" s="15">
        <v>97.61</v>
      </c>
      <c r="E11" s="16">
        <v>5</v>
      </c>
      <c r="F11" s="17">
        <f t="shared" si="0"/>
        <v>102.61</v>
      </c>
      <c r="G11" s="18">
        <v>3</v>
      </c>
      <c r="H11" s="19">
        <v>1031</v>
      </c>
      <c r="I11" s="18">
        <v>4</v>
      </c>
      <c r="J11" s="20"/>
      <c r="K11" s="16"/>
      <c r="L11" s="21">
        <f t="shared" si="1"/>
        <v>1133.6099999999999</v>
      </c>
      <c r="M11" s="70">
        <v>3</v>
      </c>
    </row>
    <row r="12" spans="1:13" ht="18.75" x14ac:dyDescent="0.25">
      <c r="A12" s="12">
        <v>5</v>
      </c>
      <c r="B12" s="13" t="s">
        <v>20</v>
      </c>
      <c r="C12" s="14" t="s">
        <v>21</v>
      </c>
      <c r="D12" s="15">
        <v>75.31</v>
      </c>
      <c r="E12" s="16">
        <v>35</v>
      </c>
      <c r="F12" s="17">
        <f t="shared" si="0"/>
        <v>110.31</v>
      </c>
      <c r="G12" s="18">
        <v>4</v>
      </c>
      <c r="H12" s="19">
        <v>906</v>
      </c>
      <c r="I12" s="18">
        <v>2</v>
      </c>
      <c r="J12" s="20"/>
      <c r="K12" s="16"/>
      <c r="L12" s="21">
        <f t="shared" si="1"/>
        <v>1016.31</v>
      </c>
      <c r="M12" s="71">
        <v>1</v>
      </c>
    </row>
    <row r="13" spans="1:13" ht="18.75" x14ac:dyDescent="0.25">
      <c r="A13" s="12"/>
      <c r="B13" s="13"/>
      <c r="C13" s="14"/>
      <c r="D13" s="22"/>
      <c r="E13" s="16"/>
      <c r="F13" s="16"/>
      <c r="G13" s="24"/>
      <c r="H13" s="25"/>
      <c r="I13" s="24"/>
      <c r="J13" s="25"/>
      <c r="K13" s="16"/>
      <c r="L13" s="23"/>
      <c r="M13" s="57"/>
    </row>
    <row r="14" spans="1:13" ht="18.75" x14ac:dyDescent="0.25">
      <c r="A14" s="196" t="s">
        <v>22</v>
      </c>
      <c r="B14" s="197"/>
      <c r="C14" s="197"/>
      <c r="D14" s="197"/>
      <c r="E14" s="197"/>
      <c r="F14" s="197"/>
      <c r="G14" s="198"/>
      <c r="H14" s="25"/>
      <c r="I14" s="26"/>
      <c r="J14" s="25"/>
      <c r="K14" s="16"/>
      <c r="L14" s="23"/>
      <c r="M14" s="57"/>
    </row>
    <row r="15" spans="1:13" ht="15.75" x14ac:dyDescent="0.25">
      <c r="A15" s="12" t="s">
        <v>23</v>
      </c>
      <c r="B15" s="13" t="s">
        <v>53</v>
      </c>
      <c r="C15" s="14" t="s">
        <v>54</v>
      </c>
      <c r="D15" s="22">
        <v>93.79</v>
      </c>
      <c r="E15" s="16">
        <v>35</v>
      </c>
      <c r="F15" s="17">
        <f t="shared" ref="F15:F22" si="2">SUM(D15:E15)</f>
        <v>128.79000000000002</v>
      </c>
      <c r="G15" s="27">
        <v>7</v>
      </c>
      <c r="H15" s="19">
        <v>858</v>
      </c>
      <c r="I15" s="27">
        <v>6</v>
      </c>
      <c r="J15" s="20">
        <v>18</v>
      </c>
      <c r="K15" s="16"/>
      <c r="L15" s="21">
        <f t="shared" ref="L15:L22" si="3">SUM(F15+H15-J15)</f>
        <v>968.79</v>
      </c>
      <c r="M15" s="27">
        <v>6</v>
      </c>
    </row>
    <row r="16" spans="1:13" ht="18.75" x14ac:dyDescent="0.25">
      <c r="A16" s="12" t="s">
        <v>24</v>
      </c>
      <c r="B16" s="13" t="s">
        <v>25</v>
      </c>
      <c r="C16" s="14" t="s">
        <v>26</v>
      </c>
      <c r="D16" s="15">
        <v>52.46</v>
      </c>
      <c r="E16" s="16">
        <v>5</v>
      </c>
      <c r="F16" s="17">
        <f t="shared" si="2"/>
        <v>57.46</v>
      </c>
      <c r="G16" s="27">
        <v>1</v>
      </c>
      <c r="H16" s="19">
        <v>677</v>
      </c>
      <c r="I16" s="27">
        <v>1</v>
      </c>
      <c r="J16" s="20"/>
      <c r="K16" s="16"/>
      <c r="L16" s="21">
        <f t="shared" si="3"/>
        <v>734.46</v>
      </c>
      <c r="M16" s="71">
        <v>1</v>
      </c>
    </row>
    <row r="17" spans="1:13" ht="15.75" x14ac:dyDescent="0.25">
      <c r="A17" s="12" t="s">
        <v>27</v>
      </c>
      <c r="B17" s="28" t="s">
        <v>28</v>
      </c>
      <c r="C17" s="29" t="s">
        <v>29</v>
      </c>
      <c r="D17" s="30">
        <v>66.95</v>
      </c>
      <c r="E17" s="31">
        <v>5</v>
      </c>
      <c r="F17" s="17">
        <f t="shared" si="2"/>
        <v>71.95</v>
      </c>
      <c r="G17" s="32">
        <v>2</v>
      </c>
      <c r="H17" s="33">
        <v>911</v>
      </c>
      <c r="I17" s="32">
        <v>7</v>
      </c>
      <c r="J17" s="34">
        <v>36</v>
      </c>
      <c r="K17" s="31"/>
      <c r="L17" s="21">
        <f t="shared" si="3"/>
        <v>946.95</v>
      </c>
      <c r="M17" s="32">
        <v>5</v>
      </c>
    </row>
    <row r="18" spans="1:13" ht="18.75" x14ac:dyDescent="0.25">
      <c r="A18" s="12" t="s">
        <v>30</v>
      </c>
      <c r="B18" s="28" t="s">
        <v>31</v>
      </c>
      <c r="C18" s="29" t="s">
        <v>32</v>
      </c>
      <c r="D18" s="36">
        <v>74.709999999999994</v>
      </c>
      <c r="E18" s="31">
        <v>5</v>
      </c>
      <c r="F18" s="17">
        <f t="shared" si="2"/>
        <v>79.709999999999994</v>
      </c>
      <c r="G18" s="32">
        <v>5</v>
      </c>
      <c r="H18" s="33">
        <v>827</v>
      </c>
      <c r="I18" s="32">
        <v>5</v>
      </c>
      <c r="J18" s="34">
        <v>33</v>
      </c>
      <c r="K18" s="31"/>
      <c r="L18" s="21">
        <f t="shared" si="3"/>
        <v>873.71</v>
      </c>
      <c r="M18" s="72">
        <v>3</v>
      </c>
    </row>
    <row r="19" spans="1:13" ht="18.75" x14ac:dyDescent="0.25">
      <c r="A19" s="12" t="s">
        <v>33</v>
      </c>
      <c r="B19" s="28" t="s">
        <v>55</v>
      </c>
      <c r="C19" s="29" t="s">
        <v>56</v>
      </c>
      <c r="D19" s="36">
        <v>461.79</v>
      </c>
      <c r="E19" s="31"/>
      <c r="F19" s="17" t="s">
        <v>76</v>
      </c>
      <c r="G19" s="32"/>
      <c r="H19" s="33">
        <v>802</v>
      </c>
      <c r="I19" s="32">
        <v>3</v>
      </c>
      <c r="J19" s="34"/>
      <c r="K19" s="31"/>
      <c r="L19" s="21" t="s">
        <v>75</v>
      </c>
      <c r="M19" s="56"/>
    </row>
    <row r="20" spans="1:13" ht="18.75" x14ac:dyDescent="0.25">
      <c r="A20" s="12" t="s">
        <v>34</v>
      </c>
      <c r="B20" s="28" t="s">
        <v>35</v>
      </c>
      <c r="C20" s="29" t="s">
        <v>36</v>
      </c>
      <c r="D20" s="30">
        <v>72.12</v>
      </c>
      <c r="E20" s="31">
        <v>5</v>
      </c>
      <c r="F20" s="17">
        <f t="shared" si="2"/>
        <v>77.12</v>
      </c>
      <c r="G20" s="32">
        <v>4</v>
      </c>
      <c r="H20" s="33">
        <v>792</v>
      </c>
      <c r="I20" s="32">
        <v>2</v>
      </c>
      <c r="J20" s="34">
        <v>24</v>
      </c>
      <c r="K20" s="31"/>
      <c r="L20" s="21">
        <f t="shared" si="3"/>
        <v>845.12</v>
      </c>
      <c r="M20" s="73">
        <v>2</v>
      </c>
    </row>
    <row r="21" spans="1:13" ht="15.75" x14ac:dyDescent="0.25">
      <c r="A21" s="12" t="s">
        <v>37</v>
      </c>
      <c r="B21" s="37" t="s">
        <v>39</v>
      </c>
      <c r="C21" s="29" t="s">
        <v>40</v>
      </c>
      <c r="D21" s="36">
        <v>91.02</v>
      </c>
      <c r="E21" s="31">
        <v>5</v>
      </c>
      <c r="F21" s="17">
        <f t="shared" si="2"/>
        <v>96.02</v>
      </c>
      <c r="G21" s="32">
        <v>6</v>
      </c>
      <c r="H21" s="33">
        <v>803</v>
      </c>
      <c r="I21" s="35">
        <v>4</v>
      </c>
      <c r="J21" s="34">
        <v>15</v>
      </c>
      <c r="K21" s="31"/>
      <c r="L21" s="21">
        <f t="shared" si="3"/>
        <v>884.02</v>
      </c>
      <c r="M21" s="32">
        <v>4</v>
      </c>
    </row>
    <row r="22" spans="1:13" ht="15.75" x14ac:dyDescent="0.25">
      <c r="A22" s="12" t="s">
        <v>38</v>
      </c>
      <c r="B22" s="37" t="s">
        <v>39</v>
      </c>
      <c r="C22" s="29" t="s">
        <v>41</v>
      </c>
      <c r="D22" s="30">
        <v>76.819999999999993</v>
      </c>
      <c r="E22" s="31"/>
      <c r="F22" s="17">
        <f t="shared" si="2"/>
        <v>76.819999999999993</v>
      </c>
      <c r="G22" s="32">
        <v>3</v>
      </c>
      <c r="H22" s="33">
        <v>971</v>
      </c>
      <c r="I22" s="35">
        <v>8</v>
      </c>
      <c r="J22" s="34">
        <v>15</v>
      </c>
      <c r="K22" s="31"/>
      <c r="L22" s="21">
        <f t="shared" si="3"/>
        <v>1032.82</v>
      </c>
      <c r="M22" s="32">
        <v>7</v>
      </c>
    </row>
    <row r="23" spans="1:13" ht="18.75" x14ac:dyDescent="0.25">
      <c r="A23" s="12"/>
      <c r="B23" s="37"/>
      <c r="C23" s="29"/>
      <c r="D23" s="30"/>
      <c r="E23" s="31"/>
      <c r="F23" s="17"/>
      <c r="G23" s="32"/>
      <c r="H23" s="33"/>
      <c r="I23" s="35"/>
      <c r="J23" s="34"/>
      <c r="K23" s="31"/>
      <c r="L23" s="21"/>
      <c r="M23" s="56"/>
    </row>
    <row r="24" spans="1:13" ht="18.75" x14ac:dyDescent="0.25">
      <c r="A24" s="12"/>
      <c r="B24" s="37"/>
      <c r="C24" s="29"/>
      <c r="D24" s="30"/>
      <c r="E24" s="31"/>
      <c r="F24" s="17"/>
      <c r="G24" s="32"/>
      <c r="H24" s="33"/>
      <c r="I24" s="35"/>
      <c r="J24" s="34"/>
      <c r="K24" s="31"/>
      <c r="L24" s="21"/>
      <c r="M24" s="56"/>
    </row>
    <row r="25" spans="1:13" ht="18.75" x14ac:dyDescent="0.25">
      <c r="A25" s="12"/>
      <c r="B25" s="37"/>
      <c r="C25" s="29"/>
      <c r="D25" s="30"/>
      <c r="E25" s="31"/>
      <c r="F25" s="17"/>
      <c r="G25" s="32"/>
      <c r="H25" s="33"/>
      <c r="I25" s="35"/>
      <c r="J25" s="34"/>
      <c r="K25" s="31"/>
      <c r="L25" s="21"/>
      <c r="M25" s="56"/>
    </row>
    <row r="26" spans="1:13" ht="18.75" x14ac:dyDescent="0.25">
      <c r="A26" s="12"/>
      <c r="B26" s="37"/>
      <c r="C26" s="29"/>
      <c r="D26" s="30"/>
      <c r="E26" s="31"/>
      <c r="F26" s="17"/>
      <c r="G26" s="32"/>
      <c r="H26" s="33"/>
      <c r="I26" s="35"/>
      <c r="J26" s="34"/>
      <c r="K26" s="31"/>
      <c r="L26" s="21"/>
      <c r="M26" s="56"/>
    </row>
    <row r="27" spans="1:13" ht="18.75" x14ac:dyDescent="0.25">
      <c r="A27" s="12"/>
      <c r="B27" s="28"/>
      <c r="C27" s="29"/>
      <c r="D27" s="36"/>
      <c r="E27" s="31"/>
      <c r="F27" s="31"/>
      <c r="G27" s="38"/>
      <c r="H27" s="39"/>
      <c r="I27" s="40"/>
      <c r="J27" s="34"/>
      <c r="K27" s="31"/>
      <c r="L27" s="41"/>
      <c r="M27" s="56"/>
    </row>
    <row r="28" spans="1:13" ht="18.75" x14ac:dyDescent="0.25">
      <c r="A28" s="199" t="s">
        <v>42</v>
      </c>
      <c r="B28" s="200"/>
      <c r="C28" s="200"/>
      <c r="D28" s="200"/>
      <c r="E28" s="200"/>
      <c r="F28" s="200"/>
      <c r="G28" s="201"/>
      <c r="H28" s="39"/>
      <c r="I28" s="38"/>
      <c r="J28" s="39"/>
      <c r="K28" s="31"/>
      <c r="L28" s="41"/>
      <c r="M28" s="56"/>
    </row>
    <row r="29" spans="1:13" ht="15.75" x14ac:dyDescent="0.25">
      <c r="A29" s="12" t="s">
        <v>23</v>
      </c>
      <c r="B29" s="28" t="s">
        <v>57</v>
      </c>
      <c r="C29" s="68" t="s">
        <v>58</v>
      </c>
      <c r="D29" s="30">
        <v>166.93</v>
      </c>
      <c r="E29" s="31">
        <v>10</v>
      </c>
      <c r="F29" s="42">
        <f t="shared" ref="F29:F32" si="4">SUM(D29:E29)</f>
        <v>176.93</v>
      </c>
      <c r="G29" s="35">
        <v>4</v>
      </c>
      <c r="H29" s="33">
        <v>1210</v>
      </c>
      <c r="I29" s="35">
        <v>4</v>
      </c>
      <c r="J29" s="39"/>
      <c r="K29" s="31"/>
      <c r="L29" s="43">
        <f>SUM(F29+H29-J29)</f>
        <v>1386.93</v>
      </c>
      <c r="M29" s="32">
        <v>4</v>
      </c>
    </row>
    <row r="30" spans="1:13" ht="18.75" x14ac:dyDescent="0.25">
      <c r="A30" s="12" t="s">
        <v>24</v>
      </c>
      <c r="B30" s="28" t="s">
        <v>59</v>
      </c>
      <c r="C30" s="68" t="s">
        <v>60</v>
      </c>
      <c r="D30" s="36">
        <v>160.29</v>
      </c>
      <c r="E30" s="31">
        <v>10</v>
      </c>
      <c r="F30" s="42">
        <f t="shared" si="4"/>
        <v>170.29</v>
      </c>
      <c r="G30" s="35">
        <v>3</v>
      </c>
      <c r="H30" s="33">
        <v>1153</v>
      </c>
      <c r="I30" s="35">
        <v>1</v>
      </c>
      <c r="J30" s="34"/>
      <c r="K30" s="31"/>
      <c r="L30" s="43">
        <f t="shared" ref="L30:L32" si="5">SUM(F30+H30-J30)</f>
        <v>1323.29</v>
      </c>
      <c r="M30" s="72">
        <v>3</v>
      </c>
    </row>
    <row r="31" spans="1:13" ht="18.75" x14ac:dyDescent="0.3">
      <c r="A31" s="12" t="s">
        <v>27</v>
      </c>
      <c r="B31" s="13" t="s">
        <v>61</v>
      </c>
      <c r="C31" s="44" t="s">
        <v>62</v>
      </c>
      <c r="D31" s="22">
        <v>106.35</v>
      </c>
      <c r="E31" s="16">
        <v>20</v>
      </c>
      <c r="F31" s="42">
        <f t="shared" si="4"/>
        <v>126.35</v>
      </c>
      <c r="G31" s="45">
        <v>2</v>
      </c>
      <c r="H31" s="19">
        <v>1172</v>
      </c>
      <c r="I31" s="45">
        <v>2</v>
      </c>
      <c r="J31" s="20">
        <v>6</v>
      </c>
      <c r="K31" s="16"/>
      <c r="L31" s="43">
        <f t="shared" si="5"/>
        <v>1292.3499999999999</v>
      </c>
      <c r="M31" s="75">
        <v>2</v>
      </c>
    </row>
    <row r="32" spans="1:13" ht="18.75" x14ac:dyDescent="0.3">
      <c r="A32" s="12" t="s">
        <v>30</v>
      </c>
      <c r="B32" s="13" t="s">
        <v>45</v>
      </c>
      <c r="C32" s="44" t="s">
        <v>46</v>
      </c>
      <c r="D32" s="22">
        <v>110.24</v>
      </c>
      <c r="E32" s="16"/>
      <c r="F32" s="42">
        <f t="shared" si="4"/>
        <v>110.24</v>
      </c>
      <c r="G32" s="45">
        <v>1</v>
      </c>
      <c r="H32" s="19">
        <v>1197</v>
      </c>
      <c r="I32" s="45">
        <v>3</v>
      </c>
      <c r="J32" s="20">
        <v>57</v>
      </c>
      <c r="K32" s="16"/>
      <c r="L32" s="43">
        <f t="shared" si="5"/>
        <v>1250.24</v>
      </c>
      <c r="M32" s="74">
        <v>1</v>
      </c>
    </row>
    <row r="33" spans="1:13" ht="18.75" x14ac:dyDescent="0.3">
      <c r="A33" s="12"/>
      <c r="B33" s="13"/>
      <c r="C33" s="46"/>
      <c r="D33" s="22"/>
      <c r="E33" s="16"/>
      <c r="F33" s="16"/>
      <c r="G33" s="47"/>
      <c r="H33" s="25"/>
      <c r="I33" s="47"/>
      <c r="J33" s="25"/>
      <c r="K33" s="16"/>
      <c r="L33" s="23"/>
      <c r="M33" s="58"/>
    </row>
    <row r="34" spans="1:13" ht="18.75" x14ac:dyDescent="0.3">
      <c r="A34" s="202" t="s">
        <v>47</v>
      </c>
      <c r="B34" s="203"/>
      <c r="C34" s="203"/>
      <c r="D34" s="203"/>
      <c r="E34" s="203"/>
      <c r="F34" s="203"/>
      <c r="G34" s="204"/>
      <c r="H34" s="25"/>
      <c r="I34" s="47"/>
      <c r="J34" s="25"/>
      <c r="K34" s="16"/>
      <c r="L34" s="23"/>
      <c r="M34" s="58"/>
    </row>
    <row r="35" spans="1:13" ht="18.75" x14ac:dyDescent="0.3">
      <c r="A35" s="12" t="s">
        <v>23</v>
      </c>
      <c r="B35" s="23" t="s">
        <v>48</v>
      </c>
      <c r="C35" s="44" t="s">
        <v>49</v>
      </c>
      <c r="D35" s="22">
        <v>74.010000000000005</v>
      </c>
      <c r="E35" s="16">
        <v>5</v>
      </c>
      <c r="F35" s="17">
        <f>SUM(D35:E35)</f>
        <v>79.010000000000005</v>
      </c>
      <c r="G35" s="48">
        <v>1</v>
      </c>
      <c r="H35" s="19">
        <v>865</v>
      </c>
      <c r="I35" s="48">
        <v>1</v>
      </c>
      <c r="J35" s="25"/>
      <c r="K35" s="16"/>
      <c r="L35" s="21">
        <f>SUM(F35+H35)</f>
        <v>944.01</v>
      </c>
      <c r="M35" s="74">
        <v>1</v>
      </c>
    </row>
    <row r="36" spans="1:13" ht="18.75" x14ac:dyDescent="0.3">
      <c r="A36" s="12" t="s">
        <v>24</v>
      </c>
      <c r="B36" s="23" t="s">
        <v>63</v>
      </c>
      <c r="C36" s="44" t="s">
        <v>19</v>
      </c>
      <c r="D36" s="22">
        <v>93.45</v>
      </c>
      <c r="E36" s="16">
        <v>15</v>
      </c>
      <c r="F36" s="17">
        <f>SUM(D36:E36)</f>
        <v>108.45</v>
      </c>
      <c r="G36" s="48">
        <v>2</v>
      </c>
      <c r="H36" s="19">
        <v>1265</v>
      </c>
      <c r="I36" s="48">
        <v>4</v>
      </c>
      <c r="J36" s="25"/>
      <c r="K36" s="16"/>
      <c r="L36" s="21">
        <f>SUM(F36+H36)</f>
        <v>1373.45</v>
      </c>
      <c r="M36" s="75">
        <v>2</v>
      </c>
    </row>
    <row r="37" spans="1:13" ht="18.75" x14ac:dyDescent="0.3">
      <c r="A37" s="12" t="s">
        <v>27</v>
      </c>
      <c r="B37" s="60" t="s">
        <v>64</v>
      </c>
      <c r="C37" s="61" t="s">
        <v>65</v>
      </c>
      <c r="D37" s="62">
        <v>171.86</v>
      </c>
      <c r="E37" s="63"/>
      <c r="F37" s="17" t="s">
        <v>70</v>
      </c>
      <c r="G37" s="64"/>
      <c r="H37" s="65">
        <v>1188</v>
      </c>
      <c r="I37" s="64">
        <v>3</v>
      </c>
      <c r="J37" s="66"/>
      <c r="K37" s="63"/>
      <c r="L37" s="21" t="s">
        <v>71</v>
      </c>
      <c r="M37" s="67"/>
    </row>
    <row r="38" spans="1:13" ht="18.75" x14ac:dyDescent="0.3">
      <c r="A38" s="12" t="s">
        <v>30</v>
      </c>
      <c r="B38" s="60" t="s">
        <v>66</v>
      </c>
      <c r="C38" s="61" t="s">
        <v>67</v>
      </c>
      <c r="D38" s="62">
        <v>115.95</v>
      </c>
      <c r="E38" s="63"/>
      <c r="F38" s="17" t="s">
        <v>72</v>
      </c>
      <c r="G38" s="64"/>
      <c r="H38" s="65">
        <v>0</v>
      </c>
      <c r="I38" s="64"/>
      <c r="J38" s="66"/>
      <c r="K38" s="63"/>
      <c r="L38" s="21">
        <v>0</v>
      </c>
      <c r="M38" s="67"/>
    </row>
    <row r="39" spans="1:13" ht="18.75" x14ac:dyDescent="0.3">
      <c r="A39" s="12" t="s">
        <v>33</v>
      </c>
      <c r="B39" s="60" t="s">
        <v>68</v>
      </c>
      <c r="C39" s="61" t="s">
        <v>69</v>
      </c>
      <c r="D39" s="62">
        <v>116.6</v>
      </c>
      <c r="E39" s="63"/>
      <c r="F39" s="17" t="s">
        <v>74</v>
      </c>
      <c r="G39" s="64"/>
      <c r="H39" s="65">
        <v>1105</v>
      </c>
      <c r="I39" s="64">
        <v>2</v>
      </c>
      <c r="J39" s="66"/>
      <c r="K39" s="63"/>
      <c r="L39" s="21" t="s">
        <v>73</v>
      </c>
      <c r="M39" s="67"/>
    </row>
    <row r="40" spans="1:13" ht="15.75" thickBot="1" x14ac:dyDescent="0.3">
      <c r="A40" s="49"/>
      <c r="B40" s="50"/>
      <c r="C40" s="51"/>
      <c r="D40" s="52"/>
      <c r="E40" s="53"/>
      <c r="F40" s="53"/>
      <c r="G40" s="54"/>
      <c r="H40" s="55"/>
      <c r="I40" s="54"/>
      <c r="J40" s="55"/>
      <c r="K40" s="53"/>
      <c r="L40" s="50"/>
      <c r="M40" s="54"/>
    </row>
    <row r="41" spans="1:13" ht="15.75" thickTop="1" x14ac:dyDescent="0.25"/>
  </sheetData>
  <mergeCells count="12">
    <mergeCell ref="A7:G7"/>
    <mergeCell ref="A14:G14"/>
    <mergeCell ref="A28:G28"/>
    <mergeCell ref="A34:G34"/>
    <mergeCell ref="B2:M2"/>
    <mergeCell ref="C3:J3"/>
    <mergeCell ref="A5:A6"/>
    <mergeCell ref="B5:B6"/>
    <mergeCell ref="C5:C6"/>
    <mergeCell ref="D5:G5"/>
    <mergeCell ref="H5:I5"/>
    <mergeCell ref="J5:M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U8" sqref="U8"/>
    </sheetView>
  </sheetViews>
  <sheetFormatPr defaultRowHeight="15" x14ac:dyDescent="0.25"/>
  <cols>
    <col min="1" max="1" width="5.140625" customWidth="1"/>
    <col min="2" max="2" width="19.7109375" customWidth="1"/>
    <col min="4" max="4" width="7.28515625" customWidth="1"/>
    <col min="5" max="5" width="6.5703125" customWidth="1"/>
    <col min="6" max="6" width="6.28515625" customWidth="1"/>
    <col min="7" max="7" width="4.140625" customWidth="1"/>
    <col min="8" max="8" width="6.7109375" customWidth="1"/>
    <col min="9" max="9" width="5.28515625" customWidth="1"/>
    <col min="10" max="10" width="6.7109375" customWidth="1"/>
    <col min="11" max="11" width="5.5703125" customWidth="1"/>
    <col min="12" max="12" width="6.42578125" customWidth="1"/>
    <col min="13" max="13" width="7" customWidth="1"/>
    <col min="14" max="14" width="6.85546875" customWidth="1"/>
    <col min="15" max="15" width="4.85546875" customWidth="1"/>
    <col min="16" max="16" width="5.28515625" customWidth="1"/>
    <col min="17" max="17" width="7.28515625" customWidth="1"/>
    <col min="18" max="18" width="5.140625" customWidth="1"/>
  </cols>
  <sheetData>
    <row r="1" spans="1:18" ht="18.75" x14ac:dyDescent="0.3">
      <c r="A1" s="177"/>
      <c r="B1" s="206" t="s">
        <v>79</v>
      </c>
      <c r="C1" s="206"/>
      <c r="D1" s="206"/>
      <c r="E1" s="206"/>
      <c r="F1" s="206"/>
      <c r="G1" s="206"/>
      <c r="H1" s="206"/>
      <c r="I1" s="206"/>
      <c r="J1" s="206"/>
      <c r="K1" s="206"/>
      <c r="L1" s="177"/>
      <c r="M1" s="177"/>
      <c r="N1" s="177"/>
      <c r="O1" s="177"/>
      <c r="P1" s="177"/>
      <c r="Q1" s="177"/>
      <c r="R1" s="177"/>
    </row>
    <row r="2" spans="1:18" ht="18.75" x14ac:dyDescent="0.3">
      <c r="A2" s="220" t="s">
        <v>382</v>
      </c>
      <c r="B2" s="220"/>
      <c r="C2" s="220"/>
      <c r="D2" s="220"/>
      <c r="E2" s="220"/>
      <c r="F2" s="220"/>
      <c r="G2" s="220"/>
      <c r="H2" s="177"/>
      <c r="I2" s="177"/>
      <c r="J2" s="177"/>
      <c r="K2" s="177"/>
      <c r="L2" s="221" t="s">
        <v>383</v>
      </c>
      <c r="M2" s="220"/>
      <c r="N2" s="220"/>
      <c r="O2" s="220"/>
      <c r="P2" s="220"/>
      <c r="Q2" s="220"/>
      <c r="R2" s="220"/>
    </row>
    <row r="3" spans="1:18" ht="15.75" thickBot="1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15.75" thickTop="1" x14ac:dyDescent="0.25">
      <c r="A4" s="222" t="s">
        <v>80</v>
      </c>
      <c r="B4" s="224" t="s">
        <v>81</v>
      </c>
      <c r="C4" s="226" t="s">
        <v>82</v>
      </c>
      <c r="D4" s="228" t="s">
        <v>83</v>
      </c>
      <c r="E4" s="228"/>
      <c r="F4" s="228"/>
      <c r="G4" s="229" t="s">
        <v>12</v>
      </c>
      <c r="H4" s="231" t="s">
        <v>84</v>
      </c>
      <c r="I4" s="228"/>
      <c r="J4" s="228"/>
      <c r="K4" s="229" t="s">
        <v>12</v>
      </c>
      <c r="L4" s="231" t="s">
        <v>85</v>
      </c>
      <c r="M4" s="228"/>
      <c r="N4" s="228"/>
      <c r="O4" s="229" t="s">
        <v>12</v>
      </c>
      <c r="P4" s="78"/>
      <c r="Q4" s="8"/>
      <c r="R4" s="10"/>
    </row>
    <row r="5" spans="1:18" ht="56.25" customHeight="1" x14ac:dyDescent="0.25">
      <c r="A5" s="223"/>
      <c r="B5" s="225"/>
      <c r="C5" s="227"/>
      <c r="D5" s="79" t="s">
        <v>86</v>
      </c>
      <c r="E5" s="79" t="s">
        <v>87</v>
      </c>
      <c r="F5" s="79" t="s">
        <v>88</v>
      </c>
      <c r="G5" s="230"/>
      <c r="H5" s="80" t="s">
        <v>86</v>
      </c>
      <c r="I5" s="79" t="s">
        <v>87</v>
      </c>
      <c r="J5" s="79" t="s">
        <v>88</v>
      </c>
      <c r="K5" s="230"/>
      <c r="L5" s="80" t="s">
        <v>86</v>
      </c>
      <c r="M5" s="79" t="s">
        <v>87</v>
      </c>
      <c r="N5" s="79" t="s">
        <v>88</v>
      </c>
      <c r="O5" s="230"/>
      <c r="P5" s="81" t="s">
        <v>89</v>
      </c>
      <c r="Q5" s="191" t="s">
        <v>90</v>
      </c>
      <c r="R5" s="79" t="s">
        <v>91</v>
      </c>
    </row>
    <row r="6" spans="1:18" ht="18.75" x14ac:dyDescent="0.25">
      <c r="A6" s="178"/>
      <c r="B6" s="235" t="s">
        <v>92</v>
      </c>
      <c r="C6" s="236"/>
      <c r="D6" s="236"/>
      <c r="E6" s="236"/>
      <c r="F6" s="236"/>
      <c r="G6" s="237"/>
      <c r="H6" s="80"/>
      <c r="I6" s="79"/>
      <c r="J6" s="79"/>
      <c r="K6" s="176"/>
      <c r="L6" s="80"/>
      <c r="M6" s="79"/>
      <c r="N6" s="79"/>
      <c r="O6" s="176"/>
      <c r="P6" s="84"/>
      <c r="Q6" s="80"/>
      <c r="R6" s="79"/>
    </row>
    <row r="7" spans="1:18" ht="18.75" x14ac:dyDescent="0.3">
      <c r="A7" s="180">
        <v>1</v>
      </c>
      <c r="B7" s="86" t="s">
        <v>93</v>
      </c>
      <c r="C7" s="87" t="s">
        <v>94</v>
      </c>
      <c r="D7" s="17">
        <v>49.06</v>
      </c>
      <c r="E7" s="87"/>
      <c r="F7" s="17">
        <f t="shared" ref="F7:F8" si="0">SUM(D7:E7)</f>
        <v>49.06</v>
      </c>
      <c r="G7" s="88">
        <v>4</v>
      </c>
      <c r="H7" s="19">
        <v>84.38</v>
      </c>
      <c r="I7" s="87"/>
      <c r="J7" s="17">
        <f t="shared" ref="J7:J10" si="1">SUM(H7:I7)</f>
        <v>84.38</v>
      </c>
      <c r="K7" s="88">
        <v>3</v>
      </c>
      <c r="L7" s="19">
        <v>31.25</v>
      </c>
      <c r="M7" s="87"/>
      <c r="N7" s="17">
        <f t="shared" ref="N7:N10" si="2">SUM(L7:M7)</f>
        <v>31.25</v>
      </c>
      <c r="O7" s="88">
        <v>1</v>
      </c>
      <c r="P7" s="89"/>
      <c r="Q7" s="19">
        <f t="shared" ref="Q7:Q8" si="3">SUM(F7+J7+N7)</f>
        <v>164.69</v>
      </c>
      <c r="R7" s="138">
        <v>2</v>
      </c>
    </row>
    <row r="8" spans="1:18" s="177" customFormat="1" ht="18.75" x14ac:dyDescent="0.3">
      <c r="A8" s="180">
        <v>2</v>
      </c>
      <c r="B8" s="86" t="s">
        <v>179</v>
      </c>
      <c r="C8" s="87" t="s">
        <v>132</v>
      </c>
      <c r="D8" s="17">
        <v>28.07</v>
      </c>
      <c r="E8" s="87"/>
      <c r="F8" s="17">
        <f t="shared" si="0"/>
        <v>28.07</v>
      </c>
      <c r="G8" s="88">
        <v>2</v>
      </c>
      <c r="H8" s="19">
        <v>71.19</v>
      </c>
      <c r="I8" s="87">
        <v>5</v>
      </c>
      <c r="J8" s="17">
        <f t="shared" si="1"/>
        <v>76.19</v>
      </c>
      <c r="K8" s="88">
        <v>1</v>
      </c>
      <c r="L8" s="19">
        <v>32.22</v>
      </c>
      <c r="M8" s="87">
        <v>30</v>
      </c>
      <c r="N8" s="17">
        <f t="shared" si="2"/>
        <v>62.22</v>
      </c>
      <c r="O8" s="88">
        <v>4</v>
      </c>
      <c r="P8" s="89"/>
      <c r="Q8" s="19">
        <f t="shared" si="3"/>
        <v>166.48</v>
      </c>
      <c r="R8" s="137">
        <v>3</v>
      </c>
    </row>
    <row r="9" spans="1:18" ht="18.75" x14ac:dyDescent="0.3">
      <c r="A9" s="180">
        <v>3</v>
      </c>
      <c r="B9" s="86" t="s">
        <v>177</v>
      </c>
      <c r="C9" s="87" t="s">
        <v>178</v>
      </c>
      <c r="D9" s="16">
        <v>27.27</v>
      </c>
      <c r="E9" s="87"/>
      <c r="F9" s="17">
        <f>SUM(D9:E9)</f>
        <v>27.27</v>
      </c>
      <c r="G9" s="88">
        <v>1</v>
      </c>
      <c r="H9" s="19">
        <v>77.319999999999993</v>
      </c>
      <c r="I9" s="87">
        <v>5</v>
      </c>
      <c r="J9" s="17">
        <f t="shared" si="1"/>
        <v>82.32</v>
      </c>
      <c r="K9" s="88">
        <v>2</v>
      </c>
      <c r="L9" s="25">
        <v>35.409999999999997</v>
      </c>
      <c r="M9" s="87">
        <v>5</v>
      </c>
      <c r="N9" s="17">
        <f t="shared" si="2"/>
        <v>40.409999999999997</v>
      </c>
      <c r="O9" s="88">
        <v>2</v>
      </c>
      <c r="P9" s="89"/>
      <c r="Q9" s="19">
        <f>SUM(F9+J9+N9)</f>
        <v>150</v>
      </c>
      <c r="R9" s="139">
        <v>1</v>
      </c>
    </row>
    <row r="10" spans="1:18" ht="15.75" x14ac:dyDescent="0.25">
      <c r="A10" s="180">
        <v>4</v>
      </c>
      <c r="B10" s="86" t="s">
        <v>118</v>
      </c>
      <c r="C10" s="87" t="s">
        <v>119</v>
      </c>
      <c r="D10" s="17">
        <v>30.16</v>
      </c>
      <c r="E10" s="87">
        <v>5</v>
      </c>
      <c r="F10" s="17">
        <f t="shared" ref="F10" si="4">SUM(D10:E10)</f>
        <v>35.159999999999997</v>
      </c>
      <c r="G10" s="88">
        <v>3</v>
      </c>
      <c r="H10" s="19">
        <v>84.59</v>
      </c>
      <c r="I10" s="87">
        <v>10</v>
      </c>
      <c r="J10" s="17">
        <f t="shared" si="1"/>
        <v>94.59</v>
      </c>
      <c r="K10" s="88">
        <v>4</v>
      </c>
      <c r="L10" s="25">
        <v>35.619999999999997</v>
      </c>
      <c r="M10" s="87">
        <v>5</v>
      </c>
      <c r="N10" s="17">
        <f t="shared" si="2"/>
        <v>40.619999999999997</v>
      </c>
      <c r="O10" s="88">
        <v>3</v>
      </c>
      <c r="P10" s="89"/>
      <c r="Q10" s="19">
        <f t="shared" ref="Q10" si="5">SUM(F10+J10+N10)</f>
        <v>170.37</v>
      </c>
      <c r="R10" s="90">
        <v>4</v>
      </c>
    </row>
    <row r="11" spans="1:18" ht="15.75" x14ac:dyDescent="0.25">
      <c r="A11" s="180"/>
      <c r="B11" s="91"/>
      <c r="C11" s="16"/>
      <c r="D11" s="16"/>
      <c r="E11" s="16"/>
      <c r="F11" s="17"/>
      <c r="G11" s="92"/>
      <c r="H11" s="25"/>
      <c r="I11" s="16"/>
      <c r="J11" s="17"/>
      <c r="K11" s="92"/>
      <c r="L11" s="25"/>
      <c r="M11" s="16"/>
      <c r="N11" s="17"/>
      <c r="O11" s="92"/>
      <c r="P11" s="93"/>
      <c r="Q11" s="19"/>
      <c r="R11" s="90"/>
    </row>
    <row r="12" spans="1:18" ht="18.75" x14ac:dyDescent="0.3">
      <c r="A12" s="180"/>
      <c r="B12" s="238" t="s">
        <v>105</v>
      </c>
      <c r="C12" s="239"/>
      <c r="D12" s="239"/>
      <c r="E12" s="239"/>
      <c r="F12" s="239"/>
      <c r="G12" s="240"/>
      <c r="H12" s="25"/>
      <c r="I12" s="16"/>
      <c r="J12" s="17"/>
      <c r="K12" s="92"/>
      <c r="L12" s="25"/>
      <c r="M12" s="16"/>
      <c r="N12" s="17"/>
      <c r="O12" s="92"/>
      <c r="P12" s="93"/>
      <c r="Q12" s="19"/>
      <c r="R12" s="90"/>
    </row>
    <row r="13" spans="1:18" ht="18.75" x14ac:dyDescent="0.3">
      <c r="A13" s="180">
        <v>1</v>
      </c>
      <c r="B13" s="94" t="s">
        <v>107</v>
      </c>
      <c r="C13" s="87" t="s">
        <v>108</v>
      </c>
      <c r="D13" s="17">
        <v>26.91</v>
      </c>
      <c r="E13" s="87">
        <v>5</v>
      </c>
      <c r="F13" s="17">
        <f t="shared" ref="F13:F15" si="6">SUM(D13+E13)</f>
        <v>31.91</v>
      </c>
      <c r="G13" s="88">
        <v>3</v>
      </c>
      <c r="H13" s="19">
        <v>62.59</v>
      </c>
      <c r="I13" s="87">
        <v>20</v>
      </c>
      <c r="J13" s="17">
        <f t="shared" ref="J13:J15" si="7">SUM(H13+I13)</f>
        <v>82.59</v>
      </c>
      <c r="K13" s="88">
        <v>3</v>
      </c>
      <c r="L13" s="19">
        <v>30.9</v>
      </c>
      <c r="M13" s="87"/>
      <c r="N13" s="17">
        <f t="shared" ref="N13:N15" si="8">SUM(L13+M13)</f>
        <v>30.9</v>
      </c>
      <c r="O13" s="88">
        <v>1</v>
      </c>
      <c r="P13" s="89"/>
      <c r="Q13" s="19">
        <f t="shared" ref="Q13:Q15" si="9">SUM(F13+J13+N13)</f>
        <v>145.4</v>
      </c>
      <c r="R13" s="137">
        <v>3</v>
      </c>
    </row>
    <row r="14" spans="1:18" ht="18.75" x14ac:dyDescent="0.3">
      <c r="A14" s="180">
        <v>2</v>
      </c>
      <c r="B14" s="94" t="s">
        <v>243</v>
      </c>
      <c r="C14" s="87" t="s">
        <v>175</v>
      </c>
      <c r="D14" s="17">
        <v>29.03</v>
      </c>
      <c r="E14" s="87"/>
      <c r="F14" s="17">
        <f t="shared" si="6"/>
        <v>29.03</v>
      </c>
      <c r="G14" s="88">
        <v>2</v>
      </c>
      <c r="H14" s="19">
        <v>75.03</v>
      </c>
      <c r="I14" s="87"/>
      <c r="J14" s="17">
        <f t="shared" si="7"/>
        <v>75.03</v>
      </c>
      <c r="K14" s="88">
        <v>2</v>
      </c>
      <c r="L14" s="19">
        <v>32.090000000000003</v>
      </c>
      <c r="M14" s="87">
        <v>5</v>
      </c>
      <c r="N14" s="17">
        <f t="shared" si="8"/>
        <v>37.090000000000003</v>
      </c>
      <c r="O14" s="88">
        <v>3</v>
      </c>
      <c r="P14" s="89"/>
      <c r="Q14" s="19">
        <f t="shared" si="9"/>
        <v>141.15</v>
      </c>
      <c r="R14" s="138">
        <v>2</v>
      </c>
    </row>
    <row r="15" spans="1:18" ht="18.75" x14ac:dyDescent="0.3">
      <c r="A15" s="180">
        <v>3</v>
      </c>
      <c r="B15" s="94" t="s">
        <v>111</v>
      </c>
      <c r="C15" s="87" t="s">
        <v>112</v>
      </c>
      <c r="D15" s="17">
        <v>28.18</v>
      </c>
      <c r="E15" s="87"/>
      <c r="F15" s="17">
        <f t="shared" si="6"/>
        <v>28.18</v>
      </c>
      <c r="G15" s="88">
        <v>1</v>
      </c>
      <c r="H15" s="19">
        <v>51.5</v>
      </c>
      <c r="I15" s="87">
        <v>5</v>
      </c>
      <c r="J15" s="17">
        <f t="shared" si="7"/>
        <v>56.5</v>
      </c>
      <c r="K15" s="88">
        <v>1</v>
      </c>
      <c r="L15" s="19">
        <v>26</v>
      </c>
      <c r="M15" s="87">
        <v>5</v>
      </c>
      <c r="N15" s="17">
        <f t="shared" si="8"/>
        <v>31</v>
      </c>
      <c r="O15" s="88">
        <v>2</v>
      </c>
      <c r="P15" s="89"/>
      <c r="Q15" s="19">
        <f t="shared" si="9"/>
        <v>115.68</v>
      </c>
      <c r="R15" s="139">
        <v>1</v>
      </c>
    </row>
    <row r="16" spans="1:18" ht="15.75" x14ac:dyDescent="0.25">
      <c r="A16" s="180"/>
      <c r="B16" s="94"/>
      <c r="C16" s="87"/>
      <c r="D16" s="17"/>
      <c r="E16" s="87"/>
      <c r="F16" s="17"/>
      <c r="G16" s="88"/>
      <c r="H16" s="19"/>
      <c r="I16" s="87"/>
      <c r="J16" s="17"/>
      <c r="K16" s="88"/>
      <c r="L16" s="19"/>
      <c r="M16" s="87"/>
      <c r="N16" s="17"/>
      <c r="O16" s="88"/>
      <c r="P16" s="89"/>
      <c r="Q16" s="19"/>
      <c r="R16" s="90"/>
    </row>
    <row r="17" spans="1:18" ht="18.75" x14ac:dyDescent="0.3">
      <c r="A17" s="180"/>
      <c r="B17" s="241" t="s">
        <v>114</v>
      </c>
      <c r="C17" s="242"/>
      <c r="D17" s="242"/>
      <c r="E17" s="242"/>
      <c r="F17" s="242"/>
      <c r="G17" s="243"/>
      <c r="H17" s="25"/>
      <c r="I17" s="16"/>
      <c r="J17" s="17"/>
      <c r="K17" s="92"/>
      <c r="L17" s="25"/>
      <c r="M17" s="16"/>
      <c r="N17" s="95"/>
      <c r="O17" s="92"/>
      <c r="P17" s="93"/>
      <c r="Q17" s="19"/>
      <c r="R17" s="90"/>
    </row>
    <row r="18" spans="1:18" ht="18.75" x14ac:dyDescent="0.3">
      <c r="A18" s="180">
        <v>1</v>
      </c>
      <c r="B18" s="96" t="s">
        <v>261</v>
      </c>
      <c r="C18" s="87" t="s">
        <v>127</v>
      </c>
      <c r="D18" s="97">
        <v>26.77</v>
      </c>
      <c r="E18" s="87"/>
      <c r="F18" s="17">
        <f t="shared" ref="F18:F33" si="10">SUM(D18+E18)</f>
        <v>26.77</v>
      </c>
      <c r="G18" s="88">
        <v>3</v>
      </c>
      <c r="H18" s="19">
        <v>61.06</v>
      </c>
      <c r="I18" s="87">
        <v>5</v>
      </c>
      <c r="J18" s="17">
        <f t="shared" ref="J18:J33" si="11">SUM(H18+I18)</f>
        <v>66.06</v>
      </c>
      <c r="K18" s="88">
        <v>3</v>
      </c>
      <c r="L18" s="19">
        <v>26.78</v>
      </c>
      <c r="M18" s="87"/>
      <c r="N18" s="111">
        <f>SUM(L18+M18)</f>
        <v>26.78</v>
      </c>
      <c r="O18" s="88">
        <v>1</v>
      </c>
      <c r="P18" s="20"/>
      <c r="Q18" s="19">
        <f>SUM(F18+J18+N18+P18)</f>
        <v>119.61</v>
      </c>
      <c r="R18" s="138">
        <v>2</v>
      </c>
    </row>
    <row r="19" spans="1:18" ht="15.75" x14ac:dyDescent="0.25">
      <c r="A19" s="180">
        <v>2</v>
      </c>
      <c r="B19" s="96" t="s">
        <v>152</v>
      </c>
      <c r="C19" s="87" t="s">
        <v>153</v>
      </c>
      <c r="D19" s="17">
        <v>33.46</v>
      </c>
      <c r="E19" s="87"/>
      <c r="F19" s="17">
        <f t="shared" si="10"/>
        <v>33.46</v>
      </c>
      <c r="G19" s="88">
        <v>7</v>
      </c>
      <c r="H19" s="19">
        <v>72.94</v>
      </c>
      <c r="I19" s="87"/>
      <c r="J19" s="17">
        <f t="shared" si="11"/>
        <v>72.94</v>
      </c>
      <c r="K19" s="88">
        <v>5</v>
      </c>
      <c r="L19" s="19">
        <v>36.78</v>
      </c>
      <c r="M19" s="87">
        <v>25</v>
      </c>
      <c r="N19" s="17">
        <v>64.78</v>
      </c>
      <c r="O19" s="88">
        <v>9</v>
      </c>
      <c r="P19" s="20"/>
      <c r="Q19" s="19">
        <f t="shared" ref="Q19:Q26" si="12">SUM(F19+J19+N19+P19)</f>
        <v>171.18</v>
      </c>
      <c r="R19" s="90">
        <v>7</v>
      </c>
    </row>
    <row r="20" spans="1:18" ht="18.75" x14ac:dyDescent="0.3">
      <c r="A20" s="180">
        <v>3</v>
      </c>
      <c r="B20" s="96" t="s">
        <v>160</v>
      </c>
      <c r="C20" s="87" t="s">
        <v>161</v>
      </c>
      <c r="D20" s="17">
        <v>25.8</v>
      </c>
      <c r="E20" s="87"/>
      <c r="F20" s="17">
        <f t="shared" si="10"/>
        <v>25.8</v>
      </c>
      <c r="G20" s="88">
        <v>1</v>
      </c>
      <c r="H20" s="19">
        <v>59.4</v>
      </c>
      <c r="I20" s="87"/>
      <c r="J20" s="17">
        <f t="shared" si="11"/>
        <v>59.4</v>
      </c>
      <c r="K20" s="88">
        <v>1</v>
      </c>
      <c r="L20" s="19">
        <v>33.03</v>
      </c>
      <c r="M20" s="87"/>
      <c r="N20" s="17">
        <f>SUM(L20:M20)</f>
        <v>33.03</v>
      </c>
      <c r="O20" s="88">
        <v>5</v>
      </c>
      <c r="P20" s="20"/>
      <c r="Q20" s="19">
        <f t="shared" si="12"/>
        <v>118.23</v>
      </c>
      <c r="R20" s="139">
        <v>1</v>
      </c>
    </row>
    <row r="21" spans="1:18" ht="15.75" x14ac:dyDescent="0.25">
      <c r="A21" s="180">
        <v>4</v>
      </c>
      <c r="B21" s="96" t="s">
        <v>146</v>
      </c>
      <c r="C21" s="87" t="s">
        <v>147</v>
      </c>
      <c r="D21" s="17">
        <v>28.34</v>
      </c>
      <c r="E21" s="87"/>
      <c r="F21" s="17">
        <f t="shared" si="10"/>
        <v>28.34</v>
      </c>
      <c r="G21" s="88">
        <v>4</v>
      </c>
      <c r="H21" s="19">
        <v>64.66</v>
      </c>
      <c r="I21" s="87">
        <v>10</v>
      </c>
      <c r="J21" s="17">
        <f t="shared" si="11"/>
        <v>74.66</v>
      </c>
      <c r="K21" s="88">
        <v>7</v>
      </c>
      <c r="L21" s="19">
        <v>33.69</v>
      </c>
      <c r="M21" s="87">
        <v>30</v>
      </c>
      <c r="N21" s="17">
        <f>SUM(L21:M21)</f>
        <v>63.69</v>
      </c>
      <c r="O21" s="88">
        <v>8</v>
      </c>
      <c r="P21" s="20">
        <v>15</v>
      </c>
      <c r="Q21" s="19">
        <f t="shared" si="12"/>
        <v>181.69</v>
      </c>
      <c r="R21" s="90">
        <v>8</v>
      </c>
    </row>
    <row r="22" spans="1:18" ht="15.75" x14ac:dyDescent="0.25">
      <c r="A22" s="180">
        <v>5</v>
      </c>
      <c r="B22" s="96" t="s">
        <v>162</v>
      </c>
      <c r="C22" s="87" t="s">
        <v>163</v>
      </c>
      <c r="D22" s="17">
        <v>31.97</v>
      </c>
      <c r="E22" s="87"/>
      <c r="F22" s="17">
        <f t="shared" si="10"/>
        <v>31.97</v>
      </c>
      <c r="G22" s="88">
        <v>6</v>
      </c>
      <c r="H22" s="19">
        <v>67.5</v>
      </c>
      <c r="I22" s="87">
        <v>10</v>
      </c>
      <c r="J22" s="17">
        <f t="shared" si="11"/>
        <v>77.5</v>
      </c>
      <c r="K22" s="88">
        <v>8</v>
      </c>
      <c r="L22" s="19">
        <v>49.41</v>
      </c>
      <c r="M22" s="87"/>
      <c r="N22" s="17">
        <f t="shared" ref="N22:N26" si="13">SUM(L22:M22)</f>
        <v>49.41</v>
      </c>
      <c r="O22" s="88">
        <v>7</v>
      </c>
      <c r="P22" s="20"/>
      <c r="Q22" s="19">
        <f t="shared" si="12"/>
        <v>158.88</v>
      </c>
      <c r="R22" s="90">
        <v>6</v>
      </c>
    </row>
    <row r="23" spans="1:18" ht="15.75" x14ac:dyDescent="0.25">
      <c r="A23" s="180">
        <v>6</v>
      </c>
      <c r="B23" s="96" t="s">
        <v>384</v>
      </c>
      <c r="C23" s="87" t="s">
        <v>153</v>
      </c>
      <c r="D23" s="17">
        <v>29.42</v>
      </c>
      <c r="E23" s="87"/>
      <c r="F23" s="17">
        <f t="shared" si="10"/>
        <v>29.42</v>
      </c>
      <c r="G23" s="88">
        <v>5</v>
      </c>
      <c r="H23" s="19">
        <v>72.87</v>
      </c>
      <c r="I23" s="87"/>
      <c r="J23" s="17">
        <f t="shared" si="11"/>
        <v>72.87</v>
      </c>
      <c r="K23" s="88">
        <v>4</v>
      </c>
      <c r="L23" s="19">
        <v>31.28</v>
      </c>
      <c r="M23" s="87"/>
      <c r="N23" s="17">
        <f t="shared" si="13"/>
        <v>31.28</v>
      </c>
      <c r="O23" s="88">
        <v>3</v>
      </c>
      <c r="P23" s="20"/>
      <c r="Q23" s="19">
        <f t="shared" si="12"/>
        <v>133.57</v>
      </c>
      <c r="R23" s="90">
        <v>4</v>
      </c>
    </row>
    <row r="24" spans="1:18" ht="18.75" x14ac:dyDescent="0.3">
      <c r="A24" s="180">
        <v>7</v>
      </c>
      <c r="B24" s="96" t="s">
        <v>149</v>
      </c>
      <c r="C24" s="87" t="s">
        <v>150</v>
      </c>
      <c r="D24" s="17">
        <v>26.15</v>
      </c>
      <c r="E24" s="87"/>
      <c r="F24" s="17">
        <f t="shared" si="10"/>
        <v>26.15</v>
      </c>
      <c r="G24" s="88">
        <v>2</v>
      </c>
      <c r="H24" s="19">
        <v>73.19</v>
      </c>
      <c r="I24" s="87"/>
      <c r="J24" s="17">
        <f t="shared" si="11"/>
        <v>73.19</v>
      </c>
      <c r="K24" s="88">
        <v>6</v>
      </c>
      <c r="L24" s="19">
        <v>31.12</v>
      </c>
      <c r="M24" s="87"/>
      <c r="N24" s="17">
        <f t="shared" si="13"/>
        <v>31.12</v>
      </c>
      <c r="O24" s="88">
        <v>2</v>
      </c>
      <c r="P24" s="20"/>
      <c r="Q24" s="19">
        <f t="shared" si="12"/>
        <v>130.46</v>
      </c>
      <c r="R24" s="137">
        <v>3</v>
      </c>
    </row>
    <row r="25" spans="1:18" ht="15.75" x14ac:dyDescent="0.25">
      <c r="A25" s="180">
        <v>8</v>
      </c>
      <c r="B25" s="96" t="s">
        <v>385</v>
      </c>
      <c r="C25" s="87" t="s">
        <v>386</v>
      </c>
      <c r="D25" s="17">
        <v>45.13</v>
      </c>
      <c r="E25" s="87"/>
      <c r="F25" s="17">
        <f t="shared" si="10"/>
        <v>45.13</v>
      </c>
      <c r="G25" s="88">
        <v>9</v>
      </c>
      <c r="H25" s="19">
        <v>60.53</v>
      </c>
      <c r="I25" s="87"/>
      <c r="J25" s="17">
        <f t="shared" si="11"/>
        <v>60.53</v>
      </c>
      <c r="K25" s="88">
        <v>2</v>
      </c>
      <c r="L25" s="19">
        <v>32.54</v>
      </c>
      <c r="M25" s="87"/>
      <c r="N25" s="17">
        <f t="shared" si="13"/>
        <v>32.54</v>
      </c>
      <c r="O25" s="88">
        <v>4</v>
      </c>
      <c r="P25" s="20"/>
      <c r="Q25" s="19">
        <f t="shared" si="12"/>
        <v>138.19999999999999</v>
      </c>
      <c r="R25" s="90">
        <v>5</v>
      </c>
    </row>
    <row r="26" spans="1:18" ht="15.75" x14ac:dyDescent="0.25">
      <c r="A26" s="180">
        <v>9</v>
      </c>
      <c r="B26" s="96" t="s">
        <v>209</v>
      </c>
      <c r="C26" s="87" t="s">
        <v>210</v>
      </c>
      <c r="D26" s="17">
        <v>36</v>
      </c>
      <c r="E26" s="87"/>
      <c r="F26" s="17">
        <f t="shared" si="10"/>
        <v>36</v>
      </c>
      <c r="G26" s="88">
        <v>8</v>
      </c>
      <c r="H26" s="19">
        <v>85.16</v>
      </c>
      <c r="I26" s="87">
        <v>15</v>
      </c>
      <c r="J26" s="17">
        <f t="shared" si="11"/>
        <v>100.16</v>
      </c>
      <c r="K26" s="88">
        <v>9</v>
      </c>
      <c r="L26" s="19">
        <v>30.44</v>
      </c>
      <c r="M26" s="87">
        <v>5</v>
      </c>
      <c r="N26" s="17">
        <f t="shared" si="13"/>
        <v>35.44</v>
      </c>
      <c r="O26" s="88">
        <v>6</v>
      </c>
      <c r="P26" s="20">
        <v>15</v>
      </c>
      <c r="Q26" s="19">
        <f t="shared" si="12"/>
        <v>186.6</v>
      </c>
      <c r="R26" s="90">
        <v>9</v>
      </c>
    </row>
    <row r="27" spans="1:18" ht="15.75" x14ac:dyDescent="0.25">
      <c r="A27" s="180"/>
      <c r="B27" s="31"/>
      <c r="C27" s="16"/>
      <c r="D27" s="16"/>
      <c r="E27" s="16"/>
      <c r="F27" s="17"/>
      <c r="G27" s="92"/>
      <c r="H27" s="25"/>
      <c r="I27" s="16"/>
      <c r="J27" s="17"/>
      <c r="K27" s="92"/>
      <c r="L27" s="25"/>
      <c r="M27" s="16"/>
      <c r="N27" s="17"/>
      <c r="O27" s="92"/>
      <c r="P27" s="20"/>
      <c r="Q27" s="19"/>
      <c r="R27" s="90"/>
    </row>
    <row r="28" spans="1:18" ht="18.75" x14ac:dyDescent="0.3">
      <c r="A28" s="180"/>
      <c r="B28" s="232" t="s">
        <v>120</v>
      </c>
      <c r="C28" s="233"/>
      <c r="D28" s="233"/>
      <c r="E28" s="233"/>
      <c r="F28" s="233"/>
      <c r="G28" s="234"/>
      <c r="H28" s="25"/>
      <c r="I28" s="16"/>
      <c r="J28" s="17"/>
      <c r="K28" s="92"/>
      <c r="L28" s="25"/>
      <c r="M28" s="16"/>
      <c r="N28" s="17"/>
      <c r="O28" s="92"/>
      <c r="P28" s="20"/>
      <c r="Q28" s="19"/>
      <c r="R28" s="90"/>
    </row>
    <row r="29" spans="1:18" ht="18.75" x14ac:dyDescent="0.3">
      <c r="A29" s="180">
        <v>1</v>
      </c>
      <c r="B29" s="136" t="s">
        <v>113</v>
      </c>
      <c r="C29" s="87" t="s">
        <v>135</v>
      </c>
      <c r="D29" s="17">
        <v>28.25</v>
      </c>
      <c r="E29" s="87"/>
      <c r="F29" s="17">
        <f t="shared" si="10"/>
        <v>28.25</v>
      </c>
      <c r="G29" s="88">
        <v>1</v>
      </c>
      <c r="H29" s="19">
        <v>51.41</v>
      </c>
      <c r="I29" s="87"/>
      <c r="J29" s="17">
        <f t="shared" si="11"/>
        <v>51.41</v>
      </c>
      <c r="K29" s="88">
        <v>1</v>
      </c>
      <c r="L29" s="25">
        <v>28.31</v>
      </c>
      <c r="M29" s="87">
        <v>25</v>
      </c>
      <c r="N29" s="17">
        <f t="shared" ref="N29:N33" si="14">SUM(L29+M29)</f>
        <v>53.31</v>
      </c>
      <c r="O29" s="88">
        <v>2</v>
      </c>
      <c r="P29" s="20"/>
      <c r="Q29" s="19">
        <f t="shared" ref="Q29:Q33" si="15">SUM(F29+J29+N29)</f>
        <v>132.97</v>
      </c>
      <c r="R29" s="139">
        <v>1</v>
      </c>
    </row>
    <row r="30" spans="1:18" ht="15.75" x14ac:dyDescent="0.25">
      <c r="A30" s="180">
        <v>2</v>
      </c>
      <c r="B30" s="136" t="s">
        <v>121</v>
      </c>
      <c r="C30" s="87" t="s">
        <v>122</v>
      </c>
      <c r="D30" s="17">
        <v>36.409999999999997</v>
      </c>
      <c r="E30" s="20"/>
      <c r="F30" s="17">
        <f t="shared" si="10"/>
        <v>36.409999999999997</v>
      </c>
      <c r="G30" s="88">
        <v>3</v>
      </c>
      <c r="H30" s="19">
        <v>94.56</v>
      </c>
      <c r="I30" s="87">
        <v>10</v>
      </c>
      <c r="J30" s="17">
        <f t="shared" si="11"/>
        <v>104.56</v>
      </c>
      <c r="K30" s="88">
        <v>5</v>
      </c>
      <c r="L30" s="19">
        <v>45.15</v>
      </c>
      <c r="M30" s="87">
        <v>15</v>
      </c>
      <c r="N30" s="17">
        <f t="shared" si="14"/>
        <v>60.15</v>
      </c>
      <c r="O30" s="88">
        <v>5</v>
      </c>
      <c r="P30" s="20"/>
      <c r="Q30" s="19">
        <f t="shared" si="15"/>
        <v>201.12</v>
      </c>
      <c r="R30" s="90">
        <v>5</v>
      </c>
    </row>
    <row r="31" spans="1:18" ht="18.75" x14ac:dyDescent="0.3">
      <c r="A31" s="180">
        <v>3</v>
      </c>
      <c r="B31" s="136" t="s">
        <v>136</v>
      </c>
      <c r="C31" s="87" t="s">
        <v>137</v>
      </c>
      <c r="D31" s="17">
        <v>50.5</v>
      </c>
      <c r="E31" s="20">
        <v>10</v>
      </c>
      <c r="F31" s="17">
        <f t="shared" si="10"/>
        <v>60.5</v>
      </c>
      <c r="G31" s="100">
        <v>5</v>
      </c>
      <c r="H31" s="19">
        <v>65.72</v>
      </c>
      <c r="I31" s="87"/>
      <c r="J31" s="17">
        <f t="shared" si="11"/>
        <v>65.72</v>
      </c>
      <c r="K31" s="88">
        <v>2</v>
      </c>
      <c r="L31" s="19">
        <v>31.88</v>
      </c>
      <c r="M31" s="87"/>
      <c r="N31" s="17">
        <f t="shared" si="14"/>
        <v>31.88</v>
      </c>
      <c r="O31" s="88">
        <v>1</v>
      </c>
      <c r="P31" s="20"/>
      <c r="Q31" s="19">
        <f t="shared" si="15"/>
        <v>158.1</v>
      </c>
      <c r="R31" s="138">
        <v>2</v>
      </c>
    </row>
    <row r="32" spans="1:18" ht="18.75" x14ac:dyDescent="0.3">
      <c r="A32" s="180">
        <v>4</v>
      </c>
      <c r="B32" s="136" t="s">
        <v>138</v>
      </c>
      <c r="C32" s="87" t="s">
        <v>139</v>
      </c>
      <c r="D32" s="17">
        <v>38.68</v>
      </c>
      <c r="E32" s="20"/>
      <c r="F32" s="17">
        <f t="shared" si="10"/>
        <v>38.68</v>
      </c>
      <c r="G32" s="100">
        <v>4</v>
      </c>
      <c r="H32" s="19">
        <v>73.28</v>
      </c>
      <c r="I32" s="87"/>
      <c r="J32" s="17">
        <f t="shared" si="11"/>
        <v>73.28</v>
      </c>
      <c r="K32" s="88">
        <v>3</v>
      </c>
      <c r="L32" s="19">
        <v>31.5</v>
      </c>
      <c r="M32" s="87">
        <v>25</v>
      </c>
      <c r="N32" s="17">
        <f t="shared" si="14"/>
        <v>56.5</v>
      </c>
      <c r="O32" s="88">
        <v>3</v>
      </c>
      <c r="P32" s="20"/>
      <c r="Q32" s="19">
        <f t="shared" si="15"/>
        <v>168.46</v>
      </c>
      <c r="R32" s="137">
        <v>3</v>
      </c>
    </row>
    <row r="33" spans="1:18" ht="15.75" x14ac:dyDescent="0.25">
      <c r="A33" s="180">
        <v>5</v>
      </c>
      <c r="B33" s="136" t="s">
        <v>151</v>
      </c>
      <c r="C33" s="87" t="s">
        <v>223</v>
      </c>
      <c r="D33" s="17">
        <v>35.81</v>
      </c>
      <c r="E33" s="87"/>
      <c r="F33" s="17">
        <f t="shared" si="10"/>
        <v>35.81</v>
      </c>
      <c r="G33" s="100">
        <v>2</v>
      </c>
      <c r="H33" s="19">
        <v>69.3</v>
      </c>
      <c r="I33" s="87">
        <v>35</v>
      </c>
      <c r="J33" s="17">
        <f t="shared" si="11"/>
        <v>104.3</v>
      </c>
      <c r="K33" s="88">
        <v>4</v>
      </c>
      <c r="L33" s="25">
        <v>28.37</v>
      </c>
      <c r="M33" s="87"/>
      <c r="N33" s="17">
        <f t="shared" si="14"/>
        <v>28.37</v>
      </c>
      <c r="O33" s="88">
        <v>4</v>
      </c>
      <c r="P33" s="20"/>
      <c r="Q33" s="19">
        <f t="shared" si="15"/>
        <v>168.48000000000002</v>
      </c>
      <c r="R33" s="90">
        <v>4</v>
      </c>
    </row>
    <row r="34" spans="1:18" ht="15.75" x14ac:dyDescent="0.25">
      <c r="A34" s="179"/>
      <c r="B34" s="102"/>
      <c r="C34" s="103"/>
      <c r="D34" s="21"/>
      <c r="E34" s="23"/>
      <c r="F34" s="21"/>
      <c r="G34" s="100"/>
      <c r="H34" s="19"/>
      <c r="I34" s="87"/>
      <c r="J34" s="17"/>
      <c r="K34" s="88"/>
      <c r="L34" s="25"/>
      <c r="M34" s="87"/>
      <c r="N34" s="17"/>
      <c r="O34" s="88"/>
      <c r="P34" s="20"/>
      <c r="Q34" s="19"/>
      <c r="R34" s="90"/>
    </row>
    <row r="35" spans="1:18" ht="18.75" x14ac:dyDescent="0.3">
      <c r="A35" s="180"/>
      <c r="B35" s="232" t="s">
        <v>123</v>
      </c>
      <c r="C35" s="233"/>
      <c r="D35" s="233"/>
      <c r="E35" s="233"/>
      <c r="F35" s="233"/>
      <c r="G35" s="234"/>
      <c r="H35" s="25"/>
      <c r="I35" s="16"/>
      <c r="J35" s="17"/>
      <c r="K35" s="92"/>
      <c r="L35" s="25"/>
      <c r="M35" s="16"/>
      <c r="N35" s="17"/>
      <c r="O35" s="92"/>
      <c r="P35" s="20"/>
      <c r="Q35" s="19"/>
      <c r="R35" s="90"/>
    </row>
    <row r="36" spans="1:18" ht="18.75" x14ac:dyDescent="0.3">
      <c r="A36" s="180">
        <v>1</v>
      </c>
      <c r="B36" s="98" t="s">
        <v>133</v>
      </c>
      <c r="C36" s="87" t="s">
        <v>134</v>
      </c>
      <c r="D36" s="17">
        <v>40.19</v>
      </c>
      <c r="E36" s="87"/>
      <c r="F36" s="17">
        <f t="shared" ref="F36:F37" si="16">SUM(D36+E36)</f>
        <v>40.19</v>
      </c>
      <c r="G36" s="88">
        <v>2</v>
      </c>
      <c r="H36" s="19">
        <v>129.69</v>
      </c>
      <c r="I36" s="87">
        <v>10</v>
      </c>
      <c r="J36" s="17">
        <f t="shared" ref="J36:J37" si="17">SUM(H36+I36)</f>
        <v>139.69</v>
      </c>
      <c r="K36" s="88">
        <v>2</v>
      </c>
      <c r="L36" s="25">
        <v>33.06</v>
      </c>
      <c r="M36" s="87">
        <v>30</v>
      </c>
      <c r="N36" s="17">
        <f t="shared" ref="N36:N37" si="18">SUM(L36+M36)</f>
        <v>63.06</v>
      </c>
      <c r="O36" s="88">
        <v>1</v>
      </c>
      <c r="P36" s="20"/>
      <c r="Q36" s="19">
        <f t="shared" ref="Q36:Q37" si="19">SUM(F36+J36+N36)</f>
        <v>242.94</v>
      </c>
      <c r="R36" s="141">
        <v>2</v>
      </c>
    </row>
    <row r="37" spans="1:18" ht="18.75" x14ac:dyDescent="0.3">
      <c r="A37" s="180">
        <v>2</v>
      </c>
      <c r="B37" s="98" t="s">
        <v>131</v>
      </c>
      <c r="C37" s="87" t="s">
        <v>132</v>
      </c>
      <c r="D37" s="17">
        <v>34.159999999999997</v>
      </c>
      <c r="E37" s="87"/>
      <c r="F37" s="17">
        <f t="shared" si="16"/>
        <v>34.159999999999997</v>
      </c>
      <c r="G37" s="88">
        <v>1</v>
      </c>
      <c r="H37" s="19">
        <v>73.44</v>
      </c>
      <c r="I37" s="87"/>
      <c r="J37" s="17">
        <f t="shared" si="17"/>
        <v>73.44</v>
      </c>
      <c r="K37" s="88">
        <v>1</v>
      </c>
      <c r="L37" s="25">
        <v>40.5</v>
      </c>
      <c r="M37" s="87">
        <v>25</v>
      </c>
      <c r="N37" s="17">
        <f t="shared" si="18"/>
        <v>65.5</v>
      </c>
      <c r="O37" s="88">
        <v>2</v>
      </c>
      <c r="P37" s="20"/>
      <c r="Q37" s="19">
        <f t="shared" si="19"/>
        <v>173.1</v>
      </c>
      <c r="R37" s="143">
        <v>1</v>
      </c>
    </row>
    <row r="38" spans="1:18" x14ac:dyDescent="0.25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</row>
  </sheetData>
  <mergeCells count="17">
    <mergeCell ref="B35:G35"/>
    <mergeCell ref="L4:N4"/>
    <mergeCell ref="O4:O5"/>
    <mergeCell ref="B6:G6"/>
    <mergeCell ref="B12:G12"/>
    <mergeCell ref="B17:G17"/>
    <mergeCell ref="B28:G28"/>
    <mergeCell ref="B1:K1"/>
    <mergeCell ref="A2:G2"/>
    <mergeCell ref="L2:R2"/>
    <mergeCell ref="A4:A5"/>
    <mergeCell ref="B4:B5"/>
    <mergeCell ref="C4:C5"/>
    <mergeCell ref="D4:F4"/>
    <mergeCell ref="G4:G5"/>
    <mergeCell ref="H4:J4"/>
    <mergeCell ref="K4:K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workbookViewId="0">
      <selection activeCell="U5" sqref="U5"/>
    </sheetView>
  </sheetViews>
  <sheetFormatPr defaultRowHeight="15" x14ac:dyDescent="0.25"/>
  <cols>
    <col min="1" max="1" width="5" customWidth="1"/>
    <col min="2" max="2" width="19.5703125" customWidth="1"/>
    <col min="4" max="4" width="7.7109375" customWidth="1"/>
    <col min="5" max="5" width="5.42578125" customWidth="1"/>
    <col min="6" max="6" width="6.85546875" customWidth="1"/>
    <col min="7" max="7" width="4.85546875" customWidth="1"/>
    <col min="8" max="8" width="7.5703125" customWidth="1"/>
    <col min="9" max="9" width="5.85546875" customWidth="1"/>
    <col min="10" max="10" width="7" customWidth="1"/>
    <col min="11" max="11" width="4.85546875" customWidth="1"/>
    <col min="12" max="12" width="6" customWidth="1"/>
    <col min="13" max="13" width="5.85546875" customWidth="1"/>
    <col min="14" max="14" width="7" customWidth="1"/>
    <col min="15" max="15" width="5" customWidth="1"/>
    <col min="16" max="16" width="4.42578125" customWidth="1"/>
    <col min="17" max="17" width="7.85546875" customWidth="1"/>
    <col min="18" max="18" width="5.28515625" customWidth="1"/>
  </cols>
  <sheetData>
    <row r="1" spans="1:18" ht="18.75" x14ac:dyDescent="0.3">
      <c r="A1" s="186"/>
      <c r="B1" s="206" t="s">
        <v>79</v>
      </c>
      <c r="C1" s="206"/>
      <c r="D1" s="206"/>
      <c r="E1" s="206"/>
      <c r="F1" s="206"/>
      <c r="G1" s="206"/>
      <c r="H1" s="206"/>
      <c r="I1" s="206"/>
      <c r="J1" s="206"/>
      <c r="K1" s="206"/>
      <c r="L1" s="186"/>
      <c r="M1" s="186"/>
      <c r="N1" s="186"/>
      <c r="O1" s="186"/>
      <c r="P1" s="186"/>
      <c r="Q1" s="186"/>
      <c r="R1" s="186"/>
    </row>
    <row r="2" spans="1:18" ht="18.75" x14ac:dyDescent="0.3">
      <c r="A2" s="220" t="s">
        <v>387</v>
      </c>
      <c r="B2" s="220"/>
      <c r="C2" s="220"/>
      <c r="D2" s="220"/>
      <c r="E2" s="220"/>
      <c r="F2" s="220"/>
      <c r="G2" s="220"/>
      <c r="H2" s="186"/>
      <c r="I2" s="186"/>
      <c r="J2" s="186"/>
      <c r="K2" s="186"/>
      <c r="L2" s="221" t="s">
        <v>388</v>
      </c>
      <c r="M2" s="220"/>
      <c r="N2" s="220"/>
      <c r="O2" s="220"/>
      <c r="P2" s="220"/>
      <c r="Q2" s="220"/>
      <c r="R2" s="220"/>
    </row>
    <row r="3" spans="1:18" ht="15.75" thickBot="1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15.75" thickTop="1" x14ac:dyDescent="0.25">
      <c r="A4" s="222" t="s">
        <v>80</v>
      </c>
      <c r="B4" s="224" t="s">
        <v>81</v>
      </c>
      <c r="C4" s="226" t="s">
        <v>82</v>
      </c>
      <c r="D4" s="228" t="s">
        <v>83</v>
      </c>
      <c r="E4" s="228"/>
      <c r="F4" s="228"/>
      <c r="G4" s="229" t="s">
        <v>12</v>
      </c>
      <c r="H4" s="231" t="s">
        <v>84</v>
      </c>
      <c r="I4" s="228"/>
      <c r="J4" s="228"/>
      <c r="K4" s="229" t="s">
        <v>12</v>
      </c>
      <c r="L4" s="231" t="s">
        <v>85</v>
      </c>
      <c r="M4" s="228"/>
      <c r="N4" s="228"/>
      <c r="O4" s="229" t="s">
        <v>12</v>
      </c>
      <c r="P4" s="78"/>
      <c r="Q4" s="8"/>
      <c r="R4" s="10"/>
    </row>
    <row r="5" spans="1:18" ht="63" x14ac:dyDescent="0.25">
      <c r="A5" s="223"/>
      <c r="B5" s="225"/>
      <c r="C5" s="227"/>
      <c r="D5" s="79" t="s">
        <v>86</v>
      </c>
      <c r="E5" s="79" t="s">
        <v>87</v>
      </c>
      <c r="F5" s="79" t="s">
        <v>88</v>
      </c>
      <c r="G5" s="230"/>
      <c r="H5" s="80" t="s">
        <v>86</v>
      </c>
      <c r="I5" s="79" t="s">
        <v>87</v>
      </c>
      <c r="J5" s="79" t="s">
        <v>88</v>
      </c>
      <c r="K5" s="230"/>
      <c r="L5" s="80" t="s">
        <v>86</v>
      </c>
      <c r="M5" s="79" t="s">
        <v>87</v>
      </c>
      <c r="N5" s="79" t="s">
        <v>88</v>
      </c>
      <c r="O5" s="230"/>
      <c r="P5" s="81" t="s">
        <v>89</v>
      </c>
      <c r="Q5" s="191" t="s">
        <v>90</v>
      </c>
      <c r="R5" s="79" t="s">
        <v>91</v>
      </c>
    </row>
    <row r="6" spans="1:18" ht="18.75" x14ac:dyDescent="0.25">
      <c r="A6" s="187"/>
      <c r="B6" s="235" t="s">
        <v>92</v>
      </c>
      <c r="C6" s="236"/>
      <c r="D6" s="236"/>
      <c r="E6" s="236"/>
      <c r="F6" s="236"/>
      <c r="G6" s="237"/>
      <c r="H6" s="80"/>
      <c r="I6" s="79"/>
      <c r="J6" s="79"/>
      <c r="K6" s="190"/>
      <c r="L6" s="80"/>
      <c r="M6" s="79"/>
      <c r="N6" s="79"/>
      <c r="O6" s="190"/>
      <c r="P6" s="84"/>
      <c r="Q6" s="80"/>
      <c r="R6" s="79"/>
    </row>
    <row r="7" spans="1:18" ht="15.75" x14ac:dyDescent="0.25">
      <c r="A7" s="189">
        <v>1</v>
      </c>
      <c r="B7" s="86" t="s">
        <v>93</v>
      </c>
      <c r="C7" s="87" t="s">
        <v>94</v>
      </c>
      <c r="D7" s="17">
        <v>36.159999999999997</v>
      </c>
      <c r="E7" s="87"/>
      <c r="F7" s="17">
        <f t="shared" ref="F7:F8" si="0">SUM(D7:E7)</f>
        <v>36.159999999999997</v>
      </c>
      <c r="G7" s="88">
        <v>6</v>
      </c>
      <c r="H7" s="19">
        <v>133.59</v>
      </c>
      <c r="I7" s="87"/>
      <c r="J7" s="17">
        <f t="shared" ref="J7:J12" si="1">SUM(H7:I7)</f>
        <v>133.59</v>
      </c>
      <c r="K7" s="88">
        <v>6</v>
      </c>
      <c r="L7" s="19">
        <v>38.97</v>
      </c>
      <c r="M7" s="87"/>
      <c r="N7" s="17">
        <f t="shared" ref="N7:N12" si="2">SUM(L7:M7)</f>
        <v>38.97</v>
      </c>
      <c r="O7" s="88">
        <v>3</v>
      </c>
      <c r="P7" s="89"/>
      <c r="Q7" s="19">
        <f t="shared" ref="Q7:Q8" si="3">SUM(F7+J7+N7)</f>
        <v>208.72</v>
      </c>
      <c r="R7" s="90">
        <v>6</v>
      </c>
    </row>
    <row r="8" spans="1:18" ht="18.75" x14ac:dyDescent="0.3">
      <c r="A8" s="189">
        <v>2</v>
      </c>
      <c r="B8" s="86" t="s">
        <v>179</v>
      </c>
      <c r="C8" s="87" t="s">
        <v>132</v>
      </c>
      <c r="D8" s="17">
        <v>29.15</v>
      </c>
      <c r="E8" s="87"/>
      <c r="F8" s="17">
        <f t="shared" si="0"/>
        <v>29.15</v>
      </c>
      <c r="G8" s="88">
        <v>2</v>
      </c>
      <c r="H8" s="19">
        <v>62</v>
      </c>
      <c r="I8" s="87"/>
      <c r="J8" s="17">
        <f t="shared" si="1"/>
        <v>62</v>
      </c>
      <c r="K8" s="88">
        <v>2</v>
      </c>
      <c r="L8" s="19">
        <v>35.19</v>
      </c>
      <c r="M8" s="87"/>
      <c r="N8" s="17">
        <f t="shared" si="2"/>
        <v>35.19</v>
      </c>
      <c r="O8" s="88">
        <v>2</v>
      </c>
      <c r="P8" s="89"/>
      <c r="Q8" s="19">
        <f t="shared" si="3"/>
        <v>126.34</v>
      </c>
      <c r="R8" s="138">
        <v>2</v>
      </c>
    </row>
    <row r="9" spans="1:18" ht="15.75" x14ac:dyDescent="0.25">
      <c r="A9" s="189">
        <v>3</v>
      </c>
      <c r="B9" s="86" t="s">
        <v>177</v>
      </c>
      <c r="C9" s="87" t="s">
        <v>178</v>
      </c>
      <c r="D9" s="16">
        <v>29.94</v>
      </c>
      <c r="E9" s="87"/>
      <c r="F9" s="17">
        <f>SUM(D9:E9)</f>
        <v>29.94</v>
      </c>
      <c r="G9" s="88">
        <v>4</v>
      </c>
      <c r="H9" s="19">
        <v>71.87</v>
      </c>
      <c r="I9" s="87">
        <v>5</v>
      </c>
      <c r="J9" s="17">
        <f t="shared" si="1"/>
        <v>76.87</v>
      </c>
      <c r="K9" s="88">
        <v>5</v>
      </c>
      <c r="L9" s="25">
        <v>39.35</v>
      </c>
      <c r="M9" s="87">
        <v>5</v>
      </c>
      <c r="N9" s="17">
        <f t="shared" si="2"/>
        <v>44.35</v>
      </c>
      <c r="O9" s="88">
        <v>5</v>
      </c>
      <c r="P9" s="89"/>
      <c r="Q9" s="19">
        <f>SUM(F9+J9+N9)</f>
        <v>151.16</v>
      </c>
      <c r="R9" s="90">
        <v>4</v>
      </c>
    </row>
    <row r="10" spans="1:18" s="186" customFormat="1" ht="18.75" x14ac:dyDescent="0.3">
      <c r="A10" s="189">
        <v>4</v>
      </c>
      <c r="B10" s="86" t="s">
        <v>99</v>
      </c>
      <c r="C10" s="87" t="s">
        <v>100</v>
      </c>
      <c r="D10" s="16">
        <v>24.68</v>
      </c>
      <c r="E10" s="87">
        <v>5</v>
      </c>
      <c r="F10" s="17">
        <f t="shared" ref="F10:F11" si="4">SUM(D10:E10)</f>
        <v>29.68</v>
      </c>
      <c r="G10" s="88">
        <v>3</v>
      </c>
      <c r="H10" s="19">
        <v>51.37</v>
      </c>
      <c r="I10" s="87"/>
      <c r="J10" s="17">
        <f t="shared" si="1"/>
        <v>51.37</v>
      </c>
      <c r="K10" s="88">
        <v>1</v>
      </c>
      <c r="L10" s="25">
        <v>27.25</v>
      </c>
      <c r="M10" s="87"/>
      <c r="N10" s="17">
        <f t="shared" si="2"/>
        <v>27.25</v>
      </c>
      <c r="O10" s="88">
        <v>1</v>
      </c>
      <c r="P10" s="89"/>
      <c r="Q10" s="19">
        <f t="shared" ref="Q10:Q11" si="5">SUM(F10+J10+N10)</f>
        <v>108.3</v>
      </c>
      <c r="R10" s="139">
        <v>1</v>
      </c>
    </row>
    <row r="11" spans="1:18" s="186" customFormat="1" ht="15.75" x14ac:dyDescent="0.25">
      <c r="A11" s="189">
        <v>5</v>
      </c>
      <c r="B11" s="86" t="s">
        <v>103</v>
      </c>
      <c r="C11" s="87" t="s">
        <v>104</v>
      </c>
      <c r="D11" s="16">
        <v>27.06</v>
      </c>
      <c r="E11" s="87"/>
      <c r="F11" s="17">
        <f t="shared" si="4"/>
        <v>27.06</v>
      </c>
      <c r="G11" s="88">
        <v>1</v>
      </c>
      <c r="H11" s="19">
        <v>66.81</v>
      </c>
      <c r="I11" s="87"/>
      <c r="J11" s="17">
        <f t="shared" si="1"/>
        <v>66.81</v>
      </c>
      <c r="K11" s="88">
        <v>3</v>
      </c>
      <c r="L11" s="25">
        <v>30.78</v>
      </c>
      <c r="M11" s="87">
        <v>30</v>
      </c>
      <c r="N11" s="17">
        <f t="shared" si="2"/>
        <v>60.78</v>
      </c>
      <c r="O11" s="88">
        <v>6</v>
      </c>
      <c r="P11" s="89"/>
      <c r="Q11" s="19">
        <f t="shared" si="5"/>
        <v>154.65</v>
      </c>
      <c r="R11" s="90">
        <v>5</v>
      </c>
    </row>
    <row r="12" spans="1:18" ht="18.75" x14ac:dyDescent="0.3">
      <c r="A12" s="189">
        <v>6</v>
      </c>
      <c r="B12" s="86" t="s">
        <v>118</v>
      </c>
      <c r="C12" s="87" t="s">
        <v>119</v>
      </c>
      <c r="D12" s="17">
        <v>28.18</v>
      </c>
      <c r="E12" s="87">
        <v>5</v>
      </c>
      <c r="F12" s="17">
        <f t="shared" ref="F12" si="6">SUM(D12:E12)</f>
        <v>33.18</v>
      </c>
      <c r="G12" s="88">
        <v>5</v>
      </c>
      <c r="H12" s="19">
        <v>64.12</v>
      </c>
      <c r="I12" s="87">
        <v>5</v>
      </c>
      <c r="J12" s="17">
        <f t="shared" si="1"/>
        <v>69.12</v>
      </c>
      <c r="K12" s="88">
        <v>4</v>
      </c>
      <c r="L12" s="25">
        <v>39.65</v>
      </c>
      <c r="M12" s="87"/>
      <c r="N12" s="17">
        <f t="shared" si="2"/>
        <v>39.65</v>
      </c>
      <c r="O12" s="88">
        <v>4</v>
      </c>
      <c r="P12" s="89"/>
      <c r="Q12" s="19">
        <f t="shared" ref="Q12" si="7">SUM(F12+J12+N12)</f>
        <v>141.95000000000002</v>
      </c>
      <c r="R12" s="137">
        <v>3</v>
      </c>
    </row>
    <row r="13" spans="1:18" ht="15.75" x14ac:dyDescent="0.25">
      <c r="A13" s="189"/>
      <c r="B13" s="91"/>
      <c r="C13" s="16"/>
      <c r="D13" s="16"/>
      <c r="E13" s="16"/>
      <c r="F13" s="17"/>
      <c r="G13" s="92"/>
      <c r="H13" s="25"/>
      <c r="I13" s="16"/>
      <c r="J13" s="17"/>
      <c r="K13" s="92"/>
      <c r="L13" s="25"/>
      <c r="M13" s="16"/>
      <c r="N13" s="17"/>
      <c r="O13" s="92"/>
      <c r="P13" s="93"/>
      <c r="Q13" s="19"/>
      <c r="R13" s="90"/>
    </row>
    <row r="14" spans="1:18" ht="18.75" x14ac:dyDescent="0.3">
      <c r="A14" s="189"/>
      <c r="B14" s="238" t="s">
        <v>105</v>
      </c>
      <c r="C14" s="239"/>
      <c r="D14" s="239"/>
      <c r="E14" s="239"/>
      <c r="F14" s="239"/>
      <c r="G14" s="240"/>
      <c r="H14" s="25"/>
      <c r="I14" s="16"/>
      <c r="J14" s="17"/>
      <c r="K14" s="92"/>
      <c r="L14" s="25"/>
      <c r="M14" s="16"/>
      <c r="N14" s="17"/>
      <c r="O14" s="92"/>
      <c r="P14" s="93"/>
      <c r="Q14" s="19"/>
      <c r="R14" s="90"/>
    </row>
    <row r="15" spans="1:18" ht="18.75" x14ac:dyDescent="0.3">
      <c r="A15" s="189">
        <v>1</v>
      </c>
      <c r="B15" s="94" t="s">
        <v>107</v>
      </c>
      <c r="C15" s="87" t="s">
        <v>108</v>
      </c>
      <c r="D15" s="17">
        <v>29.02</v>
      </c>
      <c r="E15" s="87"/>
      <c r="F15" s="17">
        <f t="shared" ref="F15:F20" si="8">SUM(D15+E15)</f>
        <v>29.02</v>
      </c>
      <c r="G15" s="88">
        <v>1</v>
      </c>
      <c r="H15" s="19">
        <v>69.84</v>
      </c>
      <c r="I15" s="87"/>
      <c r="J15" s="17">
        <f t="shared" ref="J15:J20" si="9">SUM(H15+I15)</f>
        <v>69.84</v>
      </c>
      <c r="K15" s="88">
        <v>2</v>
      </c>
      <c r="L15" s="19">
        <v>35.799999999999997</v>
      </c>
      <c r="M15" s="87">
        <v>10</v>
      </c>
      <c r="N15" s="17">
        <f t="shared" ref="N15:N20" si="10">SUM(L15+M15)</f>
        <v>45.8</v>
      </c>
      <c r="O15" s="88">
        <v>5</v>
      </c>
      <c r="P15" s="89"/>
      <c r="Q15" s="19">
        <f t="shared" ref="Q15:Q20" si="11">SUM(F15+J15+N15)</f>
        <v>144.66</v>
      </c>
      <c r="R15" s="138">
        <v>2</v>
      </c>
    </row>
    <row r="16" spans="1:18" ht="15.75" x14ac:dyDescent="0.25">
      <c r="A16" s="189">
        <v>2</v>
      </c>
      <c r="B16" s="94" t="s">
        <v>243</v>
      </c>
      <c r="C16" s="87" t="s">
        <v>175</v>
      </c>
      <c r="D16" s="17">
        <v>37.25</v>
      </c>
      <c r="E16" s="87"/>
      <c r="F16" s="17">
        <f t="shared" si="8"/>
        <v>37.25</v>
      </c>
      <c r="G16" s="88">
        <v>6</v>
      </c>
      <c r="H16" s="19">
        <v>95.22</v>
      </c>
      <c r="I16" s="87">
        <v>10</v>
      </c>
      <c r="J16" s="17">
        <f t="shared" si="9"/>
        <v>105.22</v>
      </c>
      <c r="K16" s="88">
        <v>6</v>
      </c>
      <c r="L16" s="19">
        <v>40.549999999999997</v>
      </c>
      <c r="M16" s="87">
        <v>5</v>
      </c>
      <c r="N16" s="17">
        <f t="shared" si="10"/>
        <v>45.55</v>
      </c>
      <c r="O16" s="88">
        <v>4</v>
      </c>
      <c r="P16" s="89"/>
      <c r="Q16" s="19">
        <f t="shared" si="11"/>
        <v>188.01999999999998</v>
      </c>
      <c r="R16" s="90">
        <v>6</v>
      </c>
    </row>
    <row r="17" spans="1:18" s="186" customFormat="1" ht="18.75" x14ac:dyDescent="0.3">
      <c r="A17" s="189">
        <v>3</v>
      </c>
      <c r="B17" s="94" t="s">
        <v>182</v>
      </c>
      <c r="C17" s="87" t="s">
        <v>183</v>
      </c>
      <c r="D17" s="17">
        <v>29.79</v>
      </c>
      <c r="E17" s="87"/>
      <c r="F17" s="17">
        <f t="shared" si="8"/>
        <v>29.79</v>
      </c>
      <c r="G17" s="88">
        <v>4</v>
      </c>
      <c r="H17" s="19">
        <v>73.5</v>
      </c>
      <c r="I17" s="87">
        <v>10</v>
      </c>
      <c r="J17" s="17">
        <f t="shared" si="9"/>
        <v>83.5</v>
      </c>
      <c r="K17" s="88">
        <v>4</v>
      </c>
      <c r="L17" s="19">
        <v>33.28</v>
      </c>
      <c r="M17" s="87">
        <v>5</v>
      </c>
      <c r="N17" s="17">
        <f t="shared" si="10"/>
        <v>38.28</v>
      </c>
      <c r="O17" s="88">
        <v>3</v>
      </c>
      <c r="P17" s="89"/>
      <c r="Q17" s="19">
        <f t="shared" si="11"/>
        <v>151.57</v>
      </c>
      <c r="R17" s="137">
        <v>3</v>
      </c>
    </row>
    <row r="18" spans="1:18" s="186" customFormat="1" ht="15.75" x14ac:dyDescent="0.25">
      <c r="A18" s="189">
        <v>4</v>
      </c>
      <c r="B18" s="192" t="s">
        <v>172</v>
      </c>
      <c r="C18" s="87" t="s">
        <v>173</v>
      </c>
      <c r="D18" s="17">
        <v>29.22</v>
      </c>
      <c r="E18" s="87"/>
      <c r="F18" s="17">
        <f t="shared" si="8"/>
        <v>29.22</v>
      </c>
      <c r="G18" s="88">
        <v>2</v>
      </c>
      <c r="H18" s="19">
        <v>68.75</v>
      </c>
      <c r="I18" s="87">
        <v>10</v>
      </c>
      <c r="J18" s="17">
        <f t="shared" si="9"/>
        <v>78.75</v>
      </c>
      <c r="K18" s="88">
        <v>3</v>
      </c>
      <c r="L18" s="19">
        <v>35.47</v>
      </c>
      <c r="M18" s="87">
        <v>15</v>
      </c>
      <c r="N18" s="17">
        <f t="shared" si="10"/>
        <v>50.47</v>
      </c>
      <c r="O18" s="88">
        <v>6</v>
      </c>
      <c r="P18" s="89"/>
      <c r="Q18" s="19">
        <f t="shared" si="11"/>
        <v>158.44</v>
      </c>
      <c r="R18" s="90">
        <v>4</v>
      </c>
    </row>
    <row r="19" spans="1:18" s="186" customFormat="1" ht="15.75" x14ac:dyDescent="0.25">
      <c r="A19" s="189">
        <v>5</v>
      </c>
      <c r="B19" s="192" t="s">
        <v>393</v>
      </c>
      <c r="C19" s="87" t="s">
        <v>176</v>
      </c>
      <c r="D19" s="17">
        <v>31.69</v>
      </c>
      <c r="E19" s="87">
        <v>5</v>
      </c>
      <c r="F19" s="17">
        <f t="shared" si="8"/>
        <v>36.69</v>
      </c>
      <c r="G19" s="88">
        <v>5</v>
      </c>
      <c r="H19" s="19">
        <v>83.47</v>
      </c>
      <c r="I19" s="87">
        <v>5</v>
      </c>
      <c r="J19" s="17">
        <f t="shared" si="9"/>
        <v>88.47</v>
      </c>
      <c r="K19" s="88">
        <v>5</v>
      </c>
      <c r="L19" s="19">
        <v>30.84</v>
      </c>
      <c r="M19" s="87">
        <v>5</v>
      </c>
      <c r="N19" s="17">
        <f t="shared" si="10"/>
        <v>35.840000000000003</v>
      </c>
      <c r="O19" s="88">
        <v>2</v>
      </c>
      <c r="P19" s="89"/>
      <c r="Q19" s="19">
        <f t="shared" si="11"/>
        <v>161</v>
      </c>
      <c r="R19" s="90">
        <v>5</v>
      </c>
    </row>
    <row r="20" spans="1:18" ht="18.75" x14ac:dyDescent="0.3">
      <c r="A20" s="189">
        <v>6</v>
      </c>
      <c r="B20" s="94" t="s">
        <v>111</v>
      </c>
      <c r="C20" s="87" t="s">
        <v>112</v>
      </c>
      <c r="D20" s="17">
        <v>29.52</v>
      </c>
      <c r="E20" s="87"/>
      <c r="F20" s="17">
        <f t="shared" si="8"/>
        <v>29.52</v>
      </c>
      <c r="G20" s="88">
        <v>3</v>
      </c>
      <c r="H20" s="19">
        <v>49.85</v>
      </c>
      <c r="I20" s="87">
        <v>5</v>
      </c>
      <c r="J20" s="17">
        <f t="shared" si="9"/>
        <v>54.85</v>
      </c>
      <c r="K20" s="88">
        <v>1</v>
      </c>
      <c r="L20" s="19">
        <v>28.1</v>
      </c>
      <c r="M20" s="87">
        <v>5</v>
      </c>
      <c r="N20" s="17">
        <f t="shared" si="10"/>
        <v>33.1</v>
      </c>
      <c r="O20" s="88">
        <v>1</v>
      </c>
      <c r="P20" s="89"/>
      <c r="Q20" s="19">
        <f t="shared" si="11"/>
        <v>117.47</v>
      </c>
      <c r="R20" s="139">
        <v>1</v>
      </c>
    </row>
    <row r="21" spans="1:18" ht="15.75" x14ac:dyDescent="0.25">
      <c r="A21" s="189"/>
      <c r="B21" s="94"/>
      <c r="C21" s="87"/>
      <c r="D21" s="17"/>
      <c r="E21" s="87"/>
      <c r="F21" s="17"/>
      <c r="G21" s="88"/>
      <c r="H21" s="19"/>
      <c r="I21" s="87"/>
      <c r="J21" s="17"/>
      <c r="K21" s="88"/>
      <c r="L21" s="19"/>
      <c r="M21" s="87"/>
      <c r="N21" s="17"/>
      <c r="O21" s="88"/>
      <c r="P21" s="89"/>
      <c r="Q21" s="19"/>
      <c r="R21" s="90"/>
    </row>
    <row r="22" spans="1:18" ht="18.75" x14ac:dyDescent="0.3">
      <c r="A22" s="189"/>
      <c r="B22" s="241" t="s">
        <v>114</v>
      </c>
      <c r="C22" s="242"/>
      <c r="D22" s="242"/>
      <c r="E22" s="242"/>
      <c r="F22" s="242"/>
      <c r="G22" s="243"/>
      <c r="H22" s="25"/>
      <c r="I22" s="16"/>
      <c r="J22" s="17"/>
      <c r="K22" s="92"/>
      <c r="L22" s="25"/>
      <c r="M22" s="16"/>
      <c r="N22" s="95"/>
      <c r="O22" s="92"/>
      <c r="P22" s="93"/>
      <c r="Q22" s="19"/>
      <c r="R22" s="90"/>
    </row>
    <row r="23" spans="1:18" ht="18.75" x14ac:dyDescent="0.3">
      <c r="A23" s="189">
        <v>1</v>
      </c>
      <c r="B23" s="96" t="s">
        <v>261</v>
      </c>
      <c r="C23" s="87" t="s">
        <v>127</v>
      </c>
      <c r="D23" s="97">
        <v>28.09</v>
      </c>
      <c r="E23" s="87"/>
      <c r="F23" s="17">
        <f t="shared" ref="F23:F42" si="12">SUM(D23+E23)</f>
        <v>28.09</v>
      </c>
      <c r="G23" s="88">
        <v>4</v>
      </c>
      <c r="H23" s="19">
        <v>63.15</v>
      </c>
      <c r="I23" s="87"/>
      <c r="J23" s="17">
        <f t="shared" ref="J23:J42" si="13">SUM(H23+I23)</f>
        <v>63.15</v>
      </c>
      <c r="K23" s="88">
        <v>2</v>
      </c>
      <c r="L23" s="19">
        <v>28.97</v>
      </c>
      <c r="M23" s="87"/>
      <c r="N23" s="111">
        <f>SUM(L23+M23)</f>
        <v>28.97</v>
      </c>
      <c r="O23" s="88">
        <v>2</v>
      </c>
      <c r="P23" s="20"/>
      <c r="Q23" s="19">
        <f>SUM(F23+J23+N23+P23)</f>
        <v>120.21</v>
      </c>
      <c r="R23" s="139">
        <v>1</v>
      </c>
    </row>
    <row r="24" spans="1:18" ht="15.75" x14ac:dyDescent="0.25">
      <c r="A24" s="189">
        <v>2</v>
      </c>
      <c r="B24" s="96" t="s">
        <v>152</v>
      </c>
      <c r="C24" s="87" t="s">
        <v>153</v>
      </c>
      <c r="D24" s="17">
        <v>42.16</v>
      </c>
      <c r="E24" s="87"/>
      <c r="F24" s="17">
        <f t="shared" si="12"/>
        <v>42.16</v>
      </c>
      <c r="G24" s="88">
        <v>9</v>
      </c>
      <c r="H24" s="19">
        <v>116.66</v>
      </c>
      <c r="I24" s="87">
        <v>5</v>
      </c>
      <c r="J24" s="17">
        <f t="shared" si="13"/>
        <v>121.66</v>
      </c>
      <c r="K24" s="88">
        <v>10</v>
      </c>
      <c r="L24" s="19">
        <v>52.04</v>
      </c>
      <c r="M24" s="87">
        <v>35</v>
      </c>
      <c r="N24" s="111">
        <f>SUM(L24+M24)</f>
        <v>87.039999999999992</v>
      </c>
      <c r="O24" s="88">
        <v>12</v>
      </c>
      <c r="P24" s="20"/>
      <c r="Q24" s="19">
        <f>SUM(F24+J24+N24+P24)</f>
        <v>250.85999999999999</v>
      </c>
      <c r="R24" s="90">
        <v>10</v>
      </c>
    </row>
    <row r="25" spans="1:18" ht="15.75" x14ac:dyDescent="0.25">
      <c r="A25" s="189">
        <v>3</v>
      </c>
      <c r="B25" s="96" t="s">
        <v>160</v>
      </c>
      <c r="C25" s="87" t="s">
        <v>161</v>
      </c>
      <c r="D25" s="17">
        <v>27.34</v>
      </c>
      <c r="E25" s="87"/>
      <c r="F25" s="17">
        <f t="shared" si="12"/>
        <v>27.34</v>
      </c>
      <c r="G25" s="88">
        <v>2</v>
      </c>
      <c r="H25" s="19">
        <v>73.56</v>
      </c>
      <c r="I25" s="87"/>
      <c r="J25" s="17">
        <f t="shared" si="13"/>
        <v>73.56</v>
      </c>
      <c r="K25" s="88">
        <v>5</v>
      </c>
      <c r="L25" s="19">
        <v>27.84</v>
      </c>
      <c r="M25" s="87">
        <v>5</v>
      </c>
      <c r="N25" s="17">
        <f>SUM(L25:M25)</f>
        <v>32.840000000000003</v>
      </c>
      <c r="O25" s="88">
        <v>3</v>
      </c>
      <c r="P25" s="20"/>
      <c r="Q25" s="19">
        <f t="shared" ref="Q25:Q35" si="14">SUM(F25+J25+N25+P25)</f>
        <v>133.74</v>
      </c>
      <c r="R25" s="90">
        <v>4</v>
      </c>
    </row>
    <row r="26" spans="1:18" ht="15.75" x14ac:dyDescent="0.25">
      <c r="A26" s="189">
        <v>4</v>
      </c>
      <c r="B26" s="96" t="s">
        <v>146</v>
      </c>
      <c r="C26" s="87" t="s">
        <v>147</v>
      </c>
      <c r="D26" s="17">
        <v>28.63</v>
      </c>
      <c r="E26" s="87"/>
      <c r="F26" s="17">
        <f t="shared" si="12"/>
        <v>28.63</v>
      </c>
      <c r="G26" s="88">
        <v>6</v>
      </c>
      <c r="H26" s="19">
        <v>68.13</v>
      </c>
      <c r="I26" s="87"/>
      <c r="J26" s="17">
        <f t="shared" si="13"/>
        <v>68.13</v>
      </c>
      <c r="K26" s="88">
        <v>4</v>
      </c>
      <c r="L26" s="19">
        <v>33.78</v>
      </c>
      <c r="M26" s="87">
        <v>10</v>
      </c>
      <c r="N26" s="17">
        <f>SUM(L26:M26)</f>
        <v>43.78</v>
      </c>
      <c r="O26" s="88">
        <v>8</v>
      </c>
      <c r="P26" s="20">
        <v>15</v>
      </c>
      <c r="Q26" s="19">
        <f t="shared" si="14"/>
        <v>155.54</v>
      </c>
      <c r="R26" s="90">
        <v>6</v>
      </c>
    </row>
    <row r="27" spans="1:18" ht="15.75" x14ac:dyDescent="0.25">
      <c r="A27" s="189">
        <v>5</v>
      </c>
      <c r="B27" s="96" t="s">
        <v>162</v>
      </c>
      <c r="C27" s="87" t="s">
        <v>163</v>
      </c>
      <c r="D27" s="17">
        <v>28.34</v>
      </c>
      <c r="E27" s="87"/>
      <c r="F27" s="17">
        <f t="shared" si="12"/>
        <v>28.34</v>
      </c>
      <c r="G27" s="88">
        <v>5</v>
      </c>
      <c r="H27" s="19">
        <v>66.239999999999995</v>
      </c>
      <c r="I27" s="87">
        <v>10</v>
      </c>
      <c r="J27" s="17">
        <f t="shared" si="13"/>
        <v>76.239999999999995</v>
      </c>
      <c r="K27" s="88">
        <v>6</v>
      </c>
      <c r="L27" s="19">
        <v>37.28</v>
      </c>
      <c r="M27" s="87"/>
      <c r="N27" s="17">
        <f t="shared" ref="N27:N35" si="15">SUM(L27:M27)</f>
        <v>37.28</v>
      </c>
      <c r="O27" s="88">
        <v>6</v>
      </c>
      <c r="P27" s="20"/>
      <c r="Q27" s="19">
        <f t="shared" si="14"/>
        <v>141.86000000000001</v>
      </c>
      <c r="R27" s="90">
        <v>5</v>
      </c>
    </row>
    <row r="28" spans="1:18" ht="15.75" x14ac:dyDescent="0.25">
      <c r="A28" s="189">
        <v>6</v>
      </c>
      <c r="B28" s="96" t="s">
        <v>357</v>
      </c>
      <c r="C28" s="87" t="s">
        <v>106</v>
      </c>
      <c r="D28" s="17">
        <v>57.94</v>
      </c>
      <c r="E28" s="87">
        <v>5</v>
      </c>
      <c r="F28" s="17">
        <f t="shared" si="12"/>
        <v>62.94</v>
      </c>
      <c r="G28" s="88">
        <v>12</v>
      </c>
      <c r="H28" s="19">
        <v>111.53</v>
      </c>
      <c r="I28" s="87">
        <v>20</v>
      </c>
      <c r="J28" s="17">
        <f t="shared" si="13"/>
        <v>131.53</v>
      </c>
      <c r="K28" s="88">
        <v>11</v>
      </c>
      <c r="L28" s="19">
        <v>83.41</v>
      </c>
      <c r="M28" s="87">
        <v>40</v>
      </c>
      <c r="N28" s="17">
        <f t="shared" si="15"/>
        <v>123.41</v>
      </c>
      <c r="O28" s="88">
        <v>13</v>
      </c>
      <c r="P28" s="20"/>
      <c r="Q28" s="19">
        <f t="shared" si="14"/>
        <v>317.88</v>
      </c>
      <c r="R28" s="90">
        <v>12</v>
      </c>
    </row>
    <row r="29" spans="1:18" ht="15.75" x14ac:dyDescent="0.25">
      <c r="A29" s="189">
        <v>7</v>
      </c>
      <c r="B29" s="96" t="s">
        <v>149</v>
      </c>
      <c r="C29" s="87" t="s">
        <v>150</v>
      </c>
      <c r="D29" s="17">
        <v>27.72</v>
      </c>
      <c r="E29" s="87"/>
      <c r="F29" s="17">
        <f t="shared" si="12"/>
        <v>27.72</v>
      </c>
      <c r="G29" s="88">
        <v>3</v>
      </c>
      <c r="H29" s="19">
        <v>88.69</v>
      </c>
      <c r="I29" s="87">
        <v>5</v>
      </c>
      <c r="J29" s="17">
        <v>93.69</v>
      </c>
      <c r="K29" s="88">
        <v>7</v>
      </c>
      <c r="L29" s="19">
        <v>35.619999999999997</v>
      </c>
      <c r="M29" s="87"/>
      <c r="N29" s="17">
        <f t="shared" si="15"/>
        <v>35.619999999999997</v>
      </c>
      <c r="O29" s="88">
        <v>4</v>
      </c>
      <c r="P29" s="20"/>
      <c r="Q29" s="19">
        <f t="shared" si="14"/>
        <v>157.03</v>
      </c>
      <c r="R29" s="90">
        <v>7</v>
      </c>
    </row>
    <row r="30" spans="1:18" ht="15.75" x14ac:dyDescent="0.25">
      <c r="A30" s="189">
        <v>8</v>
      </c>
      <c r="B30" s="96" t="s">
        <v>154</v>
      </c>
      <c r="C30" s="87" t="s">
        <v>155</v>
      </c>
      <c r="D30" s="17">
        <v>45.13</v>
      </c>
      <c r="E30" s="87">
        <v>5</v>
      </c>
      <c r="F30" s="17">
        <f t="shared" si="12"/>
        <v>50.13</v>
      </c>
      <c r="G30" s="88">
        <v>10</v>
      </c>
      <c r="H30" s="19">
        <v>98.59</v>
      </c>
      <c r="I30" s="87">
        <v>5</v>
      </c>
      <c r="J30" s="17">
        <f t="shared" si="13"/>
        <v>103.59</v>
      </c>
      <c r="K30" s="88">
        <v>8</v>
      </c>
      <c r="L30" s="19">
        <v>36.369999999999997</v>
      </c>
      <c r="M30" s="87"/>
      <c r="N30" s="17">
        <f t="shared" si="15"/>
        <v>36.369999999999997</v>
      </c>
      <c r="O30" s="88">
        <v>5</v>
      </c>
      <c r="P30" s="20"/>
      <c r="Q30" s="19">
        <f t="shared" si="14"/>
        <v>190.09</v>
      </c>
      <c r="R30" s="90">
        <v>8</v>
      </c>
    </row>
    <row r="31" spans="1:18" s="186" customFormat="1" ht="18.75" x14ac:dyDescent="0.3">
      <c r="A31" s="189">
        <v>9</v>
      </c>
      <c r="B31" s="96" t="s">
        <v>295</v>
      </c>
      <c r="C31" s="87" t="s">
        <v>108</v>
      </c>
      <c r="D31" s="17">
        <v>35.75</v>
      </c>
      <c r="E31" s="87"/>
      <c r="F31" s="17">
        <f t="shared" si="12"/>
        <v>35.75</v>
      </c>
      <c r="G31" s="88">
        <v>8</v>
      </c>
      <c r="H31" s="19">
        <v>62.91</v>
      </c>
      <c r="I31" s="87"/>
      <c r="J31" s="17">
        <f t="shared" si="13"/>
        <v>62.91</v>
      </c>
      <c r="K31" s="88">
        <v>1</v>
      </c>
      <c r="L31" s="19">
        <v>28.14</v>
      </c>
      <c r="M31" s="87"/>
      <c r="N31" s="17">
        <f t="shared" si="15"/>
        <v>28.14</v>
      </c>
      <c r="O31" s="88">
        <v>1</v>
      </c>
      <c r="P31" s="20"/>
      <c r="Q31" s="19">
        <f t="shared" si="14"/>
        <v>126.8</v>
      </c>
      <c r="R31" s="138">
        <v>2</v>
      </c>
    </row>
    <row r="32" spans="1:18" s="186" customFormat="1" ht="15.75" x14ac:dyDescent="0.25">
      <c r="A32" s="189">
        <v>10</v>
      </c>
      <c r="B32" s="96" t="s">
        <v>148</v>
      </c>
      <c r="C32" s="87" t="s">
        <v>134</v>
      </c>
      <c r="D32" s="17">
        <v>64.53</v>
      </c>
      <c r="E32" s="87">
        <v>15</v>
      </c>
      <c r="F32" s="17">
        <f t="shared" si="12"/>
        <v>79.53</v>
      </c>
      <c r="G32" s="88">
        <v>13</v>
      </c>
      <c r="H32" s="19">
        <v>128.47</v>
      </c>
      <c r="I32" s="87">
        <v>80</v>
      </c>
      <c r="J32" s="17">
        <f t="shared" si="13"/>
        <v>208.47</v>
      </c>
      <c r="K32" s="88">
        <v>13</v>
      </c>
      <c r="L32" s="19">
        <v>34.159999999999997</v>
      </c>
      <c r="M32" s="87">
        <v>30</v>
      </c>
      <c r="N32" s="17">
        <f t="shared" si="15"/>
        <v>64.16</v>
      </c>
      <c r="O32" s="88">
        <v>10</v>
      </c>
      <c r="P32" s="20">
        <v>15</v>
      </c>
      <c r="Q32" s="19">
        <f t="shared" si="14"/>
        <v>367.15999999999997</v>
      </c>
      <c r="R32" s="90">
        <v>13</v>
      </c>
    </row>
    <row r="33" spans="1:18" s="186" customFormat="1" ht="18.75" x14ac:dyDescent="0.3">
      <c r="A33" s="189">
        <v>11</v>
      </c>
      <c r="B33" s="96" t="s">
        <v>97</v>
      </c>
      <c r="C33" s="87" t="s">
        <v>208</v>
      </c>
      <c r="D33" s="17">
        <v>23.41</v>
      </c>
      <c r="E33" s="87"/>
      <c r="F33" s="17">
        <f t="shared" si="12"/>
        <v>23.41</v>
      </c>
      <c r="G33" s="88">
        <v>1</v>
      </c>
      <c r="H33" s="19">
        <v>66.28</v>
      </c>
      <c r="I33" s="87"/>
      <c r="J33" s="17">
        <f t="shared" si="13"/>
        <v>66.28</v>
      </c>
      <c r="K33" s="88">
        <v>3</v>
      </c>
      <c r="L33" s="19">
        <v>37.590000000000003</v>
      </c>
      <c r="M33" s="87"/>
      <c r="N33" s="17">
        <f t="shared" si="15"/>
        <v>37.590000000000003</v>
      </c>
      <c r="O33" s="88">
        <v>7</v>
      </c>
      <c r="P33" s="20"/>
      <c r="Q33" s="19">
        <f t="shared" si="14"/>
        <v>127.28</v>
      </c>
      <c r="R33" s="137">
        <v>3</v>
      </c>
    </row>
    <row r="34" spans="1:18" s="186" customFormat="1" ht="15.75" x14ac:dyDescent="0.25">
      <c r="A34" s="189">
        <v>12</v>
      </c>
      <c r="B34" s="96" t="s">
        <v>389</v>
      </c>
      <c r="C34" s="87" t="s">
        <v>390</v>
      </c>
      <c r="D34" s="17">
        <v>35.380000000000003</v>
      </c>
      <c r="E34" s="87"/>
      <c r="F34" s="17">
        <f t="shared" si="12"/>
        <v>35.380000000000003</v>
      </c>
      <c r="G34" s="88">
        <v>7</v>
      </c>
      <c r="H34" s="19">
        <v>100.72</v>
      </c>
      <c r="I34" s="87">
        <v>10</v>
      </c>
      <c r="J34" s="17">
        <f t="shared" si="13"/>
        <v>110.72</v>
      </c>
      <c r="K34" s="88">
        <v>9</v>
      </c>
      <c r="L34" s="19">
        <v>46.78</v>
      </c>
      <c r="M34" s="87"/>
      <c r="N34" s="17">
        <f t="shared" si="15"/>
        <v>46.78</v>
      </c>
      <c r="O34" s="88">
        <v>9</v>
      </c>
      <c r="P34" s="20"/>
      <c r="Q34" s="19">
        <f t="shared" si="14"/>
        <v>192.88</v>
      </c>
      <c r="R34" s="90">
        <v>9</v>
      </c>
    </row>
    <row r="35" spans="1:18" ht="15.75" x14ac:dyDescent="0.25">
      <c r="A35" s="189">
        <v>13</v>
      </c>
      <c r="B35" s="96" t="s">
        <v>391</v>
      </c>
      <c r="C35" s="87" t="s">
        <v>392</v>
      </c>
      <c r="D35" s="17">
        <v>60.56</v>
      </c>
      <c r="E35" s="87"/>
      <c r="F35" s="17">
        <f t="shared" si="12"/>
        <v>60.56</v>
      </c>
      <c r="G35" s="88">
        <v>11</v>
      </c>
      <c r="H35" s="19">
        <v>164.37</v>
      </c>
      <c r="I35" s="87">
        <v>5</v>
      </c>
      <c r="J35" s="17">
        <f t="shared" si="13"/>
        <v>169.37</v>
      </c>
      <c r="K35" s="88">
        <v>12</v>
      </c>
      <c r="L35" s="19">
        <v>74.72</v>
      </c>
      <c r="M35" s="87"/>
      <c r="N35" s="17">
        <f t="shared" si="15"/>
        <v>74.72</v>
      </c>
      <c r="O35" s="88">
        <v>11</v>
      </c>
      <c r="P35" s="20"/>
      <c r="Q35" s="19">
        <f t="shared" si="14"/>
        <v>304.64999999999998</v>
      </c>
      <c r="R35" s="90">
        <v>11</v>
      </c>
    </row>
    <row r="36" spans="1:18" ht="15.75" x14ac:dyDescent="0.25">
      <c r="A36" s="189"/>
      <c r="B36" s="31"/>
      <c r="C36" s="16"/>
      <c r="D36" s="16"/>
      <c r="E36" s="16"/>
      <c r="F36" s="17"/>
      <c r="G36" s="92"/>
      <c r="H36" s="25"/>
      <c r="I36" s="16"/>
      <c r="J36" s="17"/>
      <c r="K36" s="92"/>
      <c r="L36" s="25"/>
      <c r="M36" s="16"/>
      <c r="N36" s="17"/>
      <c r="O36" s="92"/>
      <c r="P36" s="20"/>
      <c r="Q36" s="19"/>
      <c r="R36" s="90"/>
    </row>
    <row r="37" spans="1:18" ht="18.75" x14ac:dyDescent="0.3">
      <c r="A37" s="189"/>
      <c r="B37" s="232" t="s">
        <v>120</v>
      </c>
      <c r="C37" s="233"/>
      <c r="D37" s="233"/>
      <c r="E37" s="233"/>
      <c r="F37" s="233"/>
      <c r="G37" s="234"/>
      <c r="H37" s="25"/>
      <c r="I37" s="16"/>
      <c r="J37" s="17"/>
      <c r="K37" s="92"/>
      <c r="L37" s="25"/>
      <c r="M37" s="16"/>
      <c r="N37" s="17"/>
      <c r="O37" s="92"/>
      <c r="P37" s="20"/>
      <c r="Q37" s="19"/>
      <c r="R37" s="90"/>
    </row>
    <row r="38" spans="1:18" ht="18.75" x14ac:dyDescent="0.3">
      <c r="A38" s="189">
        <v>1</v>
      </c>
      <c r="B38" s="136" t="s">
        <v>113</v>
      </c>
      <c r="C38" s="87" t="s">
        <v>135</v>
      </c>
      <c r="D38" s="17">
        <v>28.4</v>
      </c>
      <c r="E38" s="87"/>
      <c r="F38" s="17">
        <f t="shared" si="12"/>
        <v>28.4</v>
      </c>
      <c r="G38" s="88">
        <v>1</v>
      </c>
      <c r="H38" s="19">
        <v>66.94</v>
      </c>
      <c r="I38" s="87">
        <v>5</v>
      </c>
      <c r="J38" s="17">
        <f t="shared" si="13"/>
        <v>71.94</v>
      </c>
      <c r="K38" s="88">
        <v>1</v>
      </c>
      <c r="L38" s="25">
        <v>37.119999999999997</v>
      </c>
      <c r="M38" s="87">
        <v>10</v>
      </c>
      <c r="N38" s="17">
        <f t="shared" ref="N38:N42" si="16">SUM(L38+M38)</f>
        <v>47.12</v>
      </c>
      <c r="O38" s="88">
        <v>2</v>
      </c>
      <c r="P38" s="20"/>
      <c r="Q38" s="19">
        <f t="shared" ref="Q38:Q42" si="17">SUM(F38+J38+N38)</f>
        <v>147.46</v>
      </c>
      <c r="R38" s="138">
        <v>2</v>
      </c>
    </row>
    <row r="39" spans="1:18" ht="15.75" x14ac:dyDescent="0.25">
      <c r="A39" s="189">
        <v>2</v>
      </c>
      <c r="B39" s="136" t="s">
        <v>121</v>
      </c>
      <c r="C39" s="87" t="s">
        <v>122</v>
      </c>
      <c r="D39" s="17">
        <v>48.09</v>
      </c>
      <c r="E39" s="20"/>
      <c r="F39" s="17">
        <f t="shared" si="12"/>
        <v>48.09</v>
      </c>
      <c r="G39" s="88">
        <v>5</v>
      </c>
      <c r="H39" s="19">
        <v>90.53</v>
      </c>
      <c r="I39" s="87">
        <v>10</v>
      </c>
      <c r="J39" s="17">
        <f t="shared" si="13"/>
        <v>100.53</v>
      </c>
      <c r="K39" s="88">
        <v>5</v>
      </c>
      <c r="L39" s="19">
        <v>45.3</v>
      </c>
      <c r="M39" s="87">
        <v>10</v>
      </c>
      <c r="N39" s="17">
        <f t="shared" si="16"/>
        <v>55.3</v>
      </c>
      <c r="O39" s="88">
        <v>3</v>
      </c>
      <c r="P39" s="20"/>
      <c r="Q39" s="19">
        <f t="shared" si="17"/>
        <v>203.92000000000002</v>
      </c>
      <c r="R39" s="90">
        <v>5</v>
      </c>
    </row>
    <row r="40" spans="1:18" ht="18.75" x14ac:dyDescent="0.3">
      <c r="A40" s="189">
        <v>3</v>
      </c>
      <c r="B40" s="136" t="s">
        <v>136</v>
      </c>
      <c r="C40" s="87" t="s">
        <v>137</v>
      </c>
      <c r="D40" s="17">
        <v>33.28</v>
      </c>
      <c r="E40" s="20"/>
      <c r="F40" s="17">
        <f t="shared" si="12"/>
        <v>33.28</v>
      </c>
      <c r="G40" s="100">
        <v>2</v>
      </c>
      <c r="H40" s="19">
        <v>72.22</v>
      </c>
      <c r="I40" s="87"/>
      <c r="J40" s="17">
        <f t="shared" si="13"/>
        <v>72.22</v>
      </c>
      <c r="K40" s="88">
        <v>2</v>
      </c>
      <c r="L40" s="19">
        <v>32.270000000000003</v>
      </c>
      <c r="M40" s="87"/>
      <c r="N40" s="17">
        <f t="shared" si="16"/>
        <v>32.270000000000003</v>
      </c>
      <c r="O40" s="88">
        <v>1</v>
      </c>
      <c r="P40" s="20"/>
      <c r="Q40" s="19">
        <f t="shared" si="17"/>
        <v>137.77000000000001</v>
      </c>
      <c r="R40" s="139">
        <v>1</v>
      </c>
    </row>
    <row r="41" spans="1:18" ht="15.75" x14ac:dyDescent="0.25">
      <c r="A41" s="189">
        <v>4</v>
      </c>
      <c r="B41" s="136" t="s">
        <v>138</v>
      </c>
      <c r="C41" s="87" t="s">
        <v>139</v>
      </c>
      <c r="D41" s="17">
        <v>45.06</v>
      </c>
      <c r="E41" s="20"/>
      <c r="F41" s="17">
        <f t="shared" si="12"/>
        <v>45.06</v>
      </c>
      <c r="G41" s="100">
        <v>4</v>
      </c>
      <c r="H41" s="19">
        <v>73.010000000000005</v>
      </c>
      <c r="I41" s="87"/>
      <c r="J41" s="17">
        <f t="shared" si="13"/>
        <v>73.010000000000005</v>
      </c>
      <c r="K41" s="88">
        <v>3</v>
      </c>
      <c r="L41" s="19">
        <v>44.13</v>
      </c>
      <c r="M41" s="87">
        <v>25</v>
      </c>
      <c r="N41" s="17">
        <f t="shared" si="16"/>
        <v>69.13</v>
      </c>
      <c r="O41" s="88">
        <v>5</v>
      </c>
      <c r="P41" s="20"/>
      <c r="Q41" s="19">
        <f t="shared" si="17"/>
        <v>187.2</v>
      </c>
      <c r="R41" s="90">
        <v>4</v>
      </c>
    </row>
    <row r="42" spans="1:18" ht="18.75" x14ac:dyDescent="0.3">
      <c r="A42" s="189">
        <v>5</v>
      </c>
      <c r="B42" s="136" t="s">
        <v>151</v>
      </c>
      <c r="C42" s="87" t="s">
        <v>223</v>
      </c>
      <c r="D42" s="17">
        <v>35.72</v>
      </c>
      <c r="E42" s="87"/>
      <c r="F42" s="17">
        <f t="shared" si="12"/>
        <v>35.72</v>
      </c>
      <c r="G42" s="100">
        <v>3</v>
      </c>
      <c r="H42" s="19">
        <v>73.06</v>
      </c>
      <c r="I42" s="87"/>
      <c r="J42" s="17">
        <f t="shared" si="13"/>
        <v>73.06</v>
      </c>
      <c r="K42" s="88">
        <v>4</v>
      </c>
      <c r="L42" s="25">
        <v>37.409999999999997</v>
      </c>
      <c r="M42" s="87">
        <v>30</v>
      </c>
      <c r="N42" s="17">
        <f t="shared" si="16"/>
        <v>67.41</v>
      </c>
      <c r="O42" s="88">
        <v>4</v>
      </c>
      <c r="P42" s="20"/>
      <c r="Q42" s="19">
        <f t="shared" si="17"/>
        <v>176.19</v>
      </c>
      <c r="R42" s="137">
        <v>3</v>
      </c>
    </row>
    <row r="43" spans="1:18" ht="15.75" x14ac:dyDescent="0.25">
      <c r="A43" s="188"/>
      <c r="B43" s="102"/>
      <c r="C43" s="103"/>
      <c r="D43" s="21"/>
      <c r="E43" s="23"/>
      <c r="F43" s="21"/>
      <c r="G43" s="100"/>
      <c r="H43" s="19"/>
      <c r="I43" s="87"/>
      <c r="J43" s="17"/>
      <c r="K43" s="88"/>
      <c r="L43" s="25"/>
      <c r="M43" s="87"/>
      <c r="N43" s="17"/>
      <c r="O43" s="88"/>
      <c r="P43" s="20"/>
      <c r="Q43" s="19"/>
      <c r="R43" s="90"/>
    </row>
    <row r="44" spans="1:18" ht="18.75" x14ac:dyDescent="0.3">
      <c r="A44" s="189"/>
      <c r="B44" s="232" t="s">
        <v>123</v>
      </c>
      <c r="C44" s="233"/>
      <c r="D44" s="233"/>
      <c r="E44" s="233"/>
      <c r="F44" s="233"/>
      <c r="G44" s="234"/>
      <c r="H44" s="25"/>
      <c r="I44" s="16"/>
      <c r="J44" s="17"/>
      <c r="K44" s="92"/>
      <c r="L44" s="25"/>
      <c r="M44" s="16"/>
      <c r="N44" s="17"/>
      <c r="O44" s="92"/>
      <c r="P44" s="20"/>
      <c r="Q44" s="19"/>
      <c r="R44" s="90"/>
    </row>
    <row r="45" spans="1:18" ht="18.75" x14ac:dyDescent="0.3">
      <c r="A45" s="189">
        <v>1</v>
      </c>
      <c r="B45" s="98" t="s">
        <v>133</v>
      </c>
      <c r="C45" s="87" t="s">
        <v>134</v>
      </c>
      <c r="D45" s="17">
        <v>58.75</v>
      </c>
      <c r="E45" s="87"/>
      <c r="F45" s="17">
        <f t="shared" ref="F45:F47" si="18">SUM(D45+E45)</f>
        <v>58.75</v>
      </c>
      <c r="G45" s="88">
        <v>3</v>
      </c>
      <c r="H45" s="19">
        <v>116.35</v>
      </c>
      <c r="I45" s="87">
        <v>10</v>
      </c>
      <c r="J45" s="17">
        <f t="shared" ref="J45:J47" si="19">SUM(H45+I45)</f>
        <v>126.35</v>
      </c>
      <c r="K45" s="88">
        <v>3</v>
      </c>
      <c r="L45" s="25">
        <v>65.09</v>
      </c>
      <c r="M45" s="87">
        <v>35</v>
      </c>
      <c r="N45" s="17">
        <f t="shared" ref="N45:N47" si="20">SUM(L45+M45)</f>
        <v>100.09</v>
      </c>
      <c r="O45" s="88">
        <v>3</v>
      </c>
      <c r="P45" s="20"/>
      <c r="Q45" s="19">
        <f t="shared" ref="Q45:Q47" si="21">SUM(F45+J45+N45)</f>
        <v>285.19</v>
      </c>
      <c r="R45" s="142">
        <v>3</v>
      </c>
    </row>
    <row r="46" spans="1:18" s="186" customFormat="1" ht="18.75" x14ac:dyDescent="0.3">
      <c r="A46" s="189">
        <v>2</v>
      </c>
      <c r="B46" s="98" t="s">
        <v>213</v>
      </c>
      <c r="C46" s="87" t="s">
        <v>214</v>
      </c>
      <c r="D46" s="17">
        <v>29.97</v>
      </c>
      <c r="E46" s="87"/>
      <c r="F46" s="17">
        <f t="shared" si="18"/>
        <v>29.97</v>
      </c>
      <c r="G46" s="88">
        <v>1</v>
      </c>
      <c r="H46" s="19">
        <v>63.47</v>
      </c>
      <c r="I46" s="87"/>
      <c r="J46" s="17">
        <f t="shared" si="19"/>
        <v>63.47</v>
      </c>
      <c r="K46" s="88">
        <v>1</v>
      </c>
      <c r="L46" s="25">
        <v>30.02</v>
      </c>
      <c r="M46" s="87"/>
      <c r="N46" s="17">
        <f t="shared" si="20"/>
        <v>30.02</v>
      </c>
      <c r="O46" s="88">
        <v>1</v>
      </c>
      <c r="P46" s="20"/>
      <c r="Q46" s="19">
        <f t="shared" si="21"/>
        <v>123.46</v>
      </c>
      <c r="R46" s="143">
        <v>1</v>
      </c>
    </row>
    <row r="47" spans="1:18" ht="18.75" x14ac:dyDescent="0.3">
      <c r="A47" s="189">
        <v>3</v>
      </c>
      <c r="B47" s="98" t="s">
        <v>131</v>
      </c>
      <c r="C47" s="87" t="s">
        <v>132</v>
      </c>
      <c r="D47" s="17">
        <v>30.25</v>
      </c>
      <c r="E47" s="87"/>
      <c r="F47" s="17">
        <f t="shared" si="18"/>
        <v>30.25</v>
      </c>
      <c r="G47" s="88">
        <v>2</v>
      </c>
      <c r="H47" s="19">
        <v>73.400000000000006</v>
      </c>
      <c r="I47" s="87"/>
      <c r="J47" s="17">
        <f t="shared" si="19"/>
        <v>73.400000000000006</v>
      </c>
      <c r="K47" s="88">
        <v>2</v>
      </c>
      <c r="L47" s="25">
        <v>30.16</v>
      </c>
      <c r="M47" s="87"/>
      <c r="N47" s="17">
        <f t="shared" si="20"/>
        <v>30.16</v>
      </c>
      <c r="O47" s="88">
        <v>2</v>
      </c>
      <c r="P47" s="20"/>
      <c r="Q47" s="19">
        <f t="shared" si="21"/>
        <v>133.81</v>
      </c>
      <c r="R47" s="141">
        <v>2</v>
      </c>
    </row>
    <row r="48" spans="1:18" x14ac:dyDescent="0.25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</row>
    <row r="49" spans="1:18" x14ac:dyDescent="0.25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</row>
  </sheetData>
  <mergeCells count="17">
    <mergeCell ref="B1:K1"/>
    <mergeCell ref="A2:G2"/>
    <mergeCell ref="L2:R2"/>
    <mergeCell ref="A4:A5"/>
    <mergeCell ref="B4:B5"/>
    <mergeCell ref="C4:C5"/>
    <mergeCell ref="D4:F4"/>
    <mergeCell ref="G4:G5"/>
    <mergeCell ref="H4:J4"/>
    <mergeCell ref="K4:K5"/>
    <mergeCell ref="B44:G44"/>
    <mergeCell ref="L4:N4"/>
    <mergeCell ref="O4:O5"/>
    <mergeCell ref="B6:G6"/>
    <mergeCell ref="B14:G14"/>
    <mergeCell ref="B22:G22"/>
    <mergeCell ref="B37:G3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U12" sqref="U12"/>
    </sheetView>
  </sheetViews>
  <sheetFormatPr defaultRowHeight="15" x14ac:dyDescent="0.25"/>
  <cols>
    <col min="1" max="1" width="5.28515625" customWidth="1"/>
    <col min="2" max="2" width="20.42578125" customWidth="1"/>
    <col min="4" max="4" width="6.5703125" customWidth="1"/>
    <col min="5" max="5" width="4.42578125" customWidth="1"/>
    <col min="6" max="6" width="7.28515625" customWidth="1"/>
    <col min="7" max="7" width="4.28515625" customWidth="1"/>
    <col min="8" max="8" width="7" customWidth="1"/>
    <col min="9" max="9" width="5.7109375" customWidth="1"/>
    <col min="10" max="10" width="7.42578125" customWidth="1"/>
    <col min="11" max="11" width="4.28515625" customWidth="1"/>
    <col min="12" max="12" width="7.42578125" customWidth="1"/>
    <col min="13" max="13" width="5.85546875" customWidth="1"/>
    <col min="14" max="14" width="8.140625" customWidth="1"/>
    <col min="15" max="15" width="4.5703125" customWidth="1"/>
    <col min="16" max="16" width="4.7109375" customWidth="1"/>
    <col min="17" max="17" width="8" customWidth="1"/>
    <col min="18" max="18" width="5.7109375" customWidth="1"/>
  </cols>
  <sheetData>
    <row r="1" spans="1:18" ht="18.75" x14ac:dyDescent="0.3">
      <c r="B1" s="206" t="s">
        <v>79</v>
      </c>
      <c r="C1" s="206"/>
      <c r="D1" s="206"/>
      <c r="E1" s="206"/>
      <c r="F1" s="206"/>
      <c r="G1" s="206"/>
      <c r="H1" s="206"/>
      <c r="I1" s="206"/>
      <c r="J1" s="206"/>
      <c r="K1" s="206"/>
    </row>
    <row r="3" spans="1:18" ht="18.75" x14ac:dyDescent="0.3">
      <c r="A3" s="220" t="s">
        <v>124</v>
      </c>
      <c r="B3" s="220"/>
      <c r="C3" s="220"/>
      <c r="D3" s="220"/>
      <c r="E3" s="220"/>
      <c r="F3" s="220"/>
      <c r="G3" s="220"/>
      <c r="L3" s="221" t="s">
        <v>125</v>
      </c>
      <c r="M3" s="220"/>
      <c r="N3" s="220"/>
      <c r="O3" s="220"/>
      <c r="P3" s="220"/>
      <c r="Q3" s="220"/>
      <c r="R3" s="220"/>
    </row>
    <row r="4" spans="1:18" ht="15.75" thickBot="1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ht="15.75" thickTop="1" x14ac:dyDescent="0.25">
      <c r="A5" s="222" t="s">
        <v>80</v>
      </c>
      <c r="B5" s="224" t="s">
        <v>81</v>
      </c>
      <c r="C5" s="226" t="s">
        <v>82</v>
      </c>
      <c r="D5" s="228" t="s">
        <v>83</v>
      </c>
      <c r="E5" s="228"/>
      <c r="F5" s="228"/>
      <c r="G5" s="229" t="s">
        <v>12</v>
      </c>
      <c r="H5" s="231" t="s">
        <v>84</v>
      </c>
      <c r="I5" s="228"/>
      <c r="J5" s="228"/>
      <c r="K5" s="229" t="s">
        <v>12</v>
      </c>
      <c r="L5" s="231" t="s">
        <v>85</v>
      </c>
      <c r="M5" s="228"/>
      <c r="N5" s="228"/>
      <c r="O5" s="229" t="s">
        <v>12</v>
      </c>
      <c r="P5" s="78"/>
      <c r="Q5" s="8"/>
      <c r="R5" s="10"/>
    </row>
    <row r="6" spans="1:18" ht="69" x14ac:dyDescent="0.25">
      <c r="A6" s="223"/>
      <c r="B6" s="225"/>
      <c r="C6" s="227"/>
      <c r="D6" s="79" t="s">
        <v>86</v>
      </c>
      <c r="E6" s="79" t="s">
        <v>87</v>
      </c>
      <c r="F6" s="79" t="s">
        <v>88</v>
      </c>
      <c r="G6" s="230"/>
      <c r="H6" s="80" t="s">
        <v>86</v>
      </c>
      <c r="I6" s="79" t="s">
        <v>87</v>
      </c>
      <c r="J6" s="79" t="s">
        <v>88</v>
      </c>
      <c r="K6" s="230"/>
      <c r="L6" s="80" t="s">
        <v>86</v>
      </c>
      <c r="M6" s="79" t="s">
        <v>87</v>
      </c>
      <c r="N6" s="79" t="s">
        <v>88</v>
      </c>
      <c r="O6" s="230"/>
      <c r="P6" s="81" t="s">
        <v>89</v>
      </c>
      <c r="Q6" s="80" t="s">
        <v>90</v>
      </c>
      <c r="R6" s="79" t="s">
        <v>91</v>
      </c>
    </row>
    <row r="7" spans="1:18" ht="18.75" x14ac:dyDescent="0.25">
      <c r="A7" s="82"/>
      <c r="B7" s="235" t="s">
        <v>92</v>
      </c>
      <c r="C7" s="236"/>
      <c r="D7" s="236"/>
      <c r="E7" s="236"/>
      <c r="F7" s="236"/>
      <c r="G7" s="237"/>
      <c r="H7" s="80"/>
      <c r="I7" s="79"/>
      <c r="J7" s="79"/>
      <c r="K7" s="83"/>
      <c r="L7" s="80"/>
      <c r="M7" s="79"/>
      <c r="N7" s="79"/>
      <c r="O7" s="83"/>
      <c r="P7" s="84"/>
      <c r="Q7" s="80"/>
      <c r="R7" s="79"/>
    </row>
    <row r="8" spans="1:18" ht="15.75" x14ac:dyDescent="0.25">
      <c r="A8" s="85">
        <v>1</v>
      </c>
      <c r="B8" s="86" t="s">
        <v>93</v>
      </c>
      <c r="C8" s="87" t="s">
        <v>94</v>
      </c>
      <c r="D8" s="17">
        <v>40.72</v>
      </c>
      <c r="E8" s="87"/>
      <c r="F8" s="17">
        <f t="shared" ref="F8" si="0">SUM(D8:E8)</f>
        <v>40.72</v>
      </c>
      <c r="G8" s="88">
        <v>8</v>
      </c>
      <c r="H8" s="19">
        <v>98.5</v>
      </c>
      <c r="I8" s="87"/>
      <c r="J8" s="17">
        <f t="shared" ref="J8:J16" si="1">SUM(H8:I8)</f>
        <v>98.5</v>
      </c>
      <c r="K8" s="88">
        <v>7</v>
      </c>
      <c r="L8" s="19">
        <v>37.54</v>
      </c>
      <c r="M8" s="87"/>
      <c r="N8" s="17">
        <f t="shared" ref="N8:N16" si="2">SUM(L8:M8)</f>
        <v>37.54</v>
      </c>
      <c r="O8" s="88">
        <v>2</v>
      </c>
      <c r="P8" s="89"/>
      <c r="Q8" s="19">
        <f t="shared" ref="Q8" si="3">SUM(F8+J8+N8)</f>
        <v>176.76</v>
      </c>
      <c r="R8" s="90">
        <v>5</v>
      </c>
    </row>
    <row r="9" spans="1:18" ht="15.75" x14ac:dyDescent="0.25">
      <c r="A9" s="85">
        <v>2</v>
      </c>
      <c r="B9" s="86" t="s">
        <v>95</v>
      </c>
      <c r="C9" s="87" t="s">
        <v>96</v>
      </c>
      <c r="D9" s="16">
        <v>31.87</v>
      </c>
      <c r="E9" s="87"/>
      <c r="F9" s="17">
        <f>SUM(D9:E9)</f>
        <v>31.87</v>
      </c>
      <c r="G9" s="88">
        <v>6</v>
      </c>
      <c r="H9" s="19">
        <v>81.19</v>
      </c>
      <c r="I9" s="87">
        <v>5</v>
      </c>
      <c r="J9" s="17">
        <f t="shared" si="1"/>
        <v>86.19</v>
      </c>
      <c r="K9" s="88">
        <v>5</v>
      </c>
      <c r="L9" s="25">
        <v>67.41</v>
      </c>
      <c r="M9" s="87"/>
      <c r="N9" s="17">
        <f t="shared" si="2"/>
        <v>67.41</v>
      </c>
      <c r="O9" s="88">
        <v>6</v>
      </c>
      <c r="P9" s="89"/>
      <c r="Q9" s="19">
        <f>SUM(F9+J9+N9)</f>
        <v>185.47</v>
      </c>
      <c r="R9" s="90">
        <v>6</v>
      </c>
    </row>
    <row r="10" spans="1:18" ht="18.75" x14ac:dyDescent="0.3">
      <c r="A10" s="85">
        <v>3</v>
      </c>
      <c r="B10" s="86" t="s">
        <v>97</v>
      </c>
      <c r="C10" s="87" t="s">
        <v>98</v>
      </c>
      <c r="D10" s="16">
        <v>23.19</v>
      </c>
      <c r="E10" s="87">
        <v>5</v>
      </c>
      <c r="F10" s="17">
        <f>SUM(D10:E10)</f>
        <v>28.19</v>
      </c>
      <c r="G10" s="88">
        <v>4</v>
      </c>
      <c r="H10" s="19">
        <v>71.97</v>
      </c>
      <c r="I10" s="87">
        <v>5</v>
      </c>
      <c r="J10" s="17">
        <f t="shared" si="1"/>
        <v>76.97</v>
      </c>
      <c r="K10" s="88">
        <v>3</v>
      </c>
      <c r="L10" s="25">
        <v>43.71</v>
      </c>
      <c r="M10" s="87">
        <v>10</v>
      </c>
      <c r="N10" s="17">
        <f t="shared" si="2"/>
        <v>53.71</v>
      </c>
      <c r="O10" s="88">
        <v>4</v>
      </c>
      <c r="P10" s="89"/>
      <c r="Q10" s="19">
        <f>SUM(F10+J10+N10)</f>
        <v>158.87</v>
      </c>
      <c r="R10" s="109">
        <v>3</v>
      </c>
    </row>
    <row r="11" spans="1:18" ht="18.75" x14ac:dyDescent="0.3">
      <c r="A11" s="85">
        <v>4</v>
      </c>
      <c r="B11" s="86" t="s">
        <v>99</v>
      </c>
      <c r="C11" s="87" t="s">
        <v>100</v>
      </c>
      <c r="D11" s="17">
        <v>25.09</v>
      </c>
      <c r="E11" s="87"/>
      <c r="F11" s="17">
        <f>SUM(D11:E11)</f>
        <v>25.09</v>
      </c>
      <c r="G11" s="88">
        <v>1</v>
      </c>
      <c r="H11" s="19">
        <v>55.38</v>
      </c>
      <c r="I11" s="87"/>
      <c r="J11" s="17">
        <f t="shared" si="1"/>
        <v>55.38</v>
      </c>
      <c r="K11" s="88">
        <v>1</v>
      </c>
      <c r="L11" s="25">
        <v>26.97</v>
      </c>
      <c r="M11" s="87"/>
      <c r="N11" s="17">
        <f t="shared" si="2"/>
        <v>26.97</v>
      </c>
      <c r="O11" s="88">
        <v>1</v>
      </c>
      <c r="P11" s="89"/>
      <c r="Q11" s="19">
        <f>SUM(F11+J11+N11)</f>
        <v>107.44</v>
      </c>
      <c r="R11" s="108">
        <v>1</v>
      </c>
    </row>
    <row r="12" spans="1:18" ht="15.75" x14ac:dyDescent="0.25">
      <c r="A12" s="85">
        <v>5</v>
      </c>
      <c r="B12" s="86" t="s">
        <v>116</v>
      </c>
      <c r="C12" s="87" t="s">
        <v>117</v>
      </c>
      <c r="D12" s="17">
        <v>37.659999999999997</v>
      </c>
      <c r="E12" s="87">
        <v>5</v>
      </c>
      <c r="F12" s="17">
        <f t="shared" ref="F12:F16" si="4">SUM(D12:E12)</f>
        <v>42.66</v>
      </c>
      <c r="G12" s="88">
        <v>9</v>
      </c>
      <c r="H12" s="19">
        <v>136.46</v>
      </c>
      <c r="I12" s="87">
        <v>25</v>
      </c>
      <c r="J12" s="17">
        <f t="shared" si="1"/>
        <v>161.46</v>
      </c>
      <c r="K12" s="88">
        <v>9</v>
      </c>
      <c r="L12" s="25">
        <v>37.520000000000003</v>
      </c>
      <c r="M12" s="87">
        <v>45</v>
      </c>
      <c r="N12" s="17">
        <f t="shared" si="2"/>
        <v>82.52000000000001</v>
      </c>
      <c r="O12" s="88">
        <v>7</v>
      </c>
      <c r="P12" s="89"/>
      <c r="Q12" s="19">
        <f t="shared" ref="Q12:Q16" si="5">SUM(F12+J12+N12)</f>
        <v>286.64</v>
      </c>
      <c r="R12" s="90">
        <v>8</v>
      </c>
    </row>
    <row r="13" spans="1:18" ht="15.75" x14ac:dyDescent="0.25">
      <c r="A13" s="85">
        <v>6</v>
      </c>
      <c r="B13" s="86" t="s">
        <v>177</v>
      </c>
      <c r="C13" s="87" t="s">
        <v>178</v>
      </c>
      <c r="D13" s="17">
        <v>27.56</v>
      </c>
      <c r="E13" s="87"/>
      <c r="F13" s="17">
        <f t="shared" si="4"/>
        <v>27.56</v>
      </c>
      <c r="G13" s="88">
        <v>3</v>
      </c>
      <c r="H13" s="19">
        <v>88.34</v>
      </c>
      <c r="I13" s="87">
        <v>5</v>
      </c>
      <c r="J13" s="17">
        <f t="shared" si="1"/>
        <v>93.34</v>
      </c>
      <c r="K13" s="88">
        <v>6</v>
      </c>
      <c r="L13" s="25">
        <v>54.54</v>
      </c>
      <c r="M13" s="87">
        <v>40</v>
      </c>
      <c r="N13" s="17">
        <f t="shared" si="2"/>
        <v>94.539999999999992</v>
      </c>
      <c r="O13" s="88">
        <v>8</v>
      </c>
      <c r="P13" s="89"/>
      <c r="Q13" s="19">
        <f t="shared" si="5"/>
        <v>215.44</v>
      </c>
      <c r="R13" s="90">
        <v>7</v>
      </c>
    </row>
    <row r="14" spans="1:18" ht="15.75" x14ac:dyDescent="0.25">
      <c r="A14" s="85">
        <v>7</v>
      </c>
      <c r="B14" s="86" t="s">
        <v>179</v>
      </c>
      <c r="C14" s="87" t="s">
        <v>132</v>
      </c>
      <c r="D14" s="17">
        <v>30.09</v>
      </c>
      <c r="E14" s="87"/>
      <c r="F14" s="17">
        <f t="shared" si="4"/>
        <v>30.09</v>
      </c>
      <c r="G14" s="88">
        <v>5</v>
      </c>
      <c r="H14" s="19">
        <v>83.57</v>
      </c>
      <c r="I14" s="87"/>
      <c r="J14" s="17">
        <f t="shared" si="1"/>
        <v>83.57</v>
      </c>
      <c r="K14" s="88">
        <v>4</v>
      </c>
      <c r="L14" s="25">
        <v>38.69</v>
      </c>
      <c r="M14" s="87">
        <v>15</v>
      </c>
      <c r="N14" s="17">
        <f t="shared" si="2"/>
        <v>53.69</v>
      </c>
      <c r="O14" s="88">
        <v>3</v>
      </c>
      <c r="P14" s="89"/>
      <c r="Q14" s="19">
        <f t="shared" si="5"/>
        <v>167.35</v>
      </c>
      <c r="R14" s="90">
        <v>4</v>
      </c>
    </row>
    <row r="15" spans="1:18" ht="15.75" x14ac:dyDescent="0.25">
      <c r="A15" s="85">
        <v>8</v>
      </c>
      <c r="B15" s="86" t="s">
        <v>118</v>
      </c>
      <c r="C15" s="87" t="s">
        <v>119</v>
      </c>
      <c r="D15" s="17">
        <v>28.5</v>
      </c>
      <c r="E15" s="87">
        <v>5</v>
      </c>
      <c r="F15" s="17">
        <f t="shared" si="4"/>
        <v>33.5</v>
      </c>
      <c r="G15" s="88">
        <v>7</v>
      </c>
      <c r="H15" s="19">
        <v>104.34</v>
      </c>
      <c r="I15" s="87">
        <v>25</v>
      </c>
      <c r="J15" s="17">
        <f t="shared" si="1"/>
        <v>129.34</v>
      </c>
      <c r="K15" s="88">
        <v>8</v>
      </c>
      <c r="L15" s="25">
        <v>190.22</v>
      </c>
      <c r="M15" s="87">
        <v>60</v>
      </c>
      <c r="N15" s="17">
        <f t="shared" si="2"/>
        <v>250.22</v>
      </c>
      <c r="O15" s="88">
        <v>9</v>
      </c>
      <c r="P15" s="89"/>
      <c r="Q15" s="19">
        <f t="shared" si="5"/>
        <v>413.06</v>
      </c>
      <c r="R15" s="90">
        <v>9</v>
      </c>
    </row>
    <row r="16" spans="1:18" ht="18.75" x14ac:dyDescent="0.3">
      <c r="A16" s="85">
        <v>9</v>
      </c>
      <c r="B16" s="86" t="s">
        <v>103</v>
      </c>
      <c r="C16" s="87" t="s">
        <v>104</v>
      </c>
      <c r="D16" s="17">
        <v>26.6</v>
      </c>
      <c r="E16" s="87"/>
      <c r="F16" s="17">
        <f t="shared" si="4"/>
        <v>26.6</v>
      </c>
      <c r="G16" s="88">
        <v>2</v>
      </c>
      <c r="H16" s="19">
        <v>64.75</v>
      </c>
      <c r="I16" s="87"/>
      <c r="J16" s="17">
        <f t="shared" si="1"/>
        <v>64.75</v>
      </c>
      <c r="K16" s="88">
        <v>2</v>
      </c>
      <c r="L16" s="25">
        <v>36.619999999999997</v>
      </c>
      <c r="M16" s="87">
        <v>30</v>
      </c>
      <c r="N16" s="17">
        <f t="shared" si="2"/>
        <v>66.62</v>
      </c>
      <c r="O16" s="88">
        <v>5</v>
      </c>
      <c r="P16" s="89"/>
      <c r="Q16" s="19">
        <f t="shared" si="5"/>
        <v>157.97</v>
      </c>
      <c r="R16" s="107">
        <v>2</v>
      </c>
    </row>
    <row r="17" spans="1:18" ht="15.75" x14ac:dyDescent="0.25">
      <c r="A17" s="85"/>
      <c r="B17" s="91"/>
      <c r="C17" s="16"/>
      <c r="D17" s="16"/>
      <c r="E17" s="16"/>
      <c r="F17" s="17"/>
      <c r="G17" s="92"/>
      <c r="H17" s="25"/>
      <c r="I17" s="16"/>
      <c r="J17" s="17"/>
      <c r="K17" s="92"/>
      <c r="L17" s="25"/>
      <c r="M17" s="16"/>
      <c r="N17" s="17"/>
      <c r="O17" s="92"/>
      <c r="P17" s="93"/>
      <c r="Q17" s="19"/>
      <c r="R17" s="90"/>
    </row>
    <row r="18" spans="1:18" ht="18.75" x14ac:dyDescent="0.3">
      <c r="A18" s="85"/>
      <c r="B18" s="238" t="s">
        <v>105</v>
      </c>
      <c r="C18" s="239"/>
      <c r="D18" s="239"/>
      <c r="E18" s="239"/>
      <c r="F18" s="239"/>
      <c r="G18" s="240"/>
      <c r="H18" s="25"/>
      <c r="I18" s="16"/>
      <c r="J18" s="17"/>
      <c r="K18" s="92"/>
      <c r="L18" s="25"/>
      <c r="M18" s="16"/>
      <c r="N18" s="17"/>
      <c r="O18" s="92"/>
      <c r="P18" s="93"/>
      <c r="Q18" s="19"/>
      <c r="R18" s="90"/>
    </row>
    <row r="19" spans="1:18" ht="18.75" x14ac:dyDescent="0.3">
      <c r="A19" s="85">
        <v>1</v>
      </c>
      <c r="B19" s="94" t="s">
        <v>172</v>
      </c>
      <c r="C19" s="87" t="s">
        <v>173</v>
      </c>
      <c r="D19" s="17">
        <v>30.71</v>
      </c>
      <c r="E19" s="87"/>
      <c r="F19" s="17">
        <f t="shared" ref="F19:F24" si="6">SUM(D19+E19)</f>
        <v>30.71</v>
      </c>
      <c r="G19" s="88">
        <v>2</v>
      </c>
      <c r="H19" s="19">
        <v>94</v>
      </c>
      <c r="I19" s="87"/>
      <c r="J19" s="17">
        <f t="shared" ref="J19:J24" si="7">SUM(H19+I19)</f>
        <v>94</v>
      </c>
      <c r="K19" s="88">
        <v>2</v>
      </c>
      <c r="L19" s="25">
        <v>31.32</v>
      </c>
      <c r="M19" s="87">
        <v>5</v>
      </c>
      <c r="N19" s="17">
        <f t="shared" ref="N19:N24" si="8">SUM(L19+M19)</f>
        <v>36.32</v>
      </c>
      <c r="O19" s="88">
        <v>3</v>
      </c>
      <c r="P19" s="89"/>
      <c r="Q19" s="19">
        <f t="shared" ref="Q19:Q24" si="9">SUM(F19+J19+N19)</f>
        <v>161.03</v>
      </c>
      <c r="R19" s="107">
        <v>2</v>
      </c>
    </row>
    <row r="20" spans="1:18" ht="18.75" x14ac:dyDescent="0.3">
      <c r="A20" s="85">
        <v>2</v>
      </c>
      <c r="B20" s="94" t="s">
        <v>107</v>
      </c>
      <c r="C20" s="87" t="s">
        <v>108</v>
      </c>
      <c r="D20" s="17">
        <v>28.22</v>
      </c>
      <c r="E20" s="87"/>
      <c r="F20" s="17">
        <f t="shared" si="6"/>
        <v>28.22</v>
      </c>
      <c r="G20" s="88">
        <v>1</v>
      </c>
      <c r="H20" s="19">
        <v>81.12</v>
      </c>
      <c r="I20" s="87">
        <v>20</v>
      </c>
      <c r="J20" s="17">
        <f t="shared" si="7"/>
        <v>101.12</v>
      </c>
      <c r="K20" s="88">
        <v>3</v>
      </c>
      <c r="L20" s="25">
        <v>32.22</v>
      </c>
      <c r="M20" s="87"/>
      <c r="N20" s="17">
        <f t="shared" si="8"/>
        <v>32.22</v>
      </c>
      <c r="O20" s="88">
        <v>1</v>
      </c>
      <c r="P20" s="89"/>
      <c r="Q20" s="19">
        <f t="shared" si="9"/>
        <v>161.56</v>
      </c>
      <c r="R20" s="109">
        <v>3</v>
      </c>
    </row>
    <row r="21" spans="1:18" ht="15.75" x14ac:dyDescent="0.25">
      <c r="A21" s="85">
        <v>3</v>
      </c>
      <c r="B21" s="94" t="s">
        <v>109</v>
      </c>
      <c r="C21" s="87" t="s">
        <v>110</v>
      </c>
      <c r="D21" s="17">
        <v>31.52</v>
      </c>
      <c r="E21" s="87"/>
      <c r="F21" s="17">
        <f t="shared" si="6"/>
        <v>31.52</v>
      </c>
      <c r="G21" s="88">
        <v>3</v>
      </c>
      <c r="H21" s="19">
        <v>81.09</v>
      </c>
      <c r="I21" s="87">
        <v>30</v>
      </c>
      <c r="J21" s="17">
        <f t="shared" si="7"/>
        <v>111.09</v>
      </c>
      <c r="K21" s="88">
        <v>6</v>
      </c>
      <c r="L21" s="19">
        <v>34.159999999999997</v>
      </c>
      <c r="M21" s="87">
        <v>20</v>
      </c>
      <c r="N21" s="17">
        <f t="shared" si="8"/>
        <v>54.16</v>
      </c>
      <c r="O21" s="88">
        <v>5</v>
      </c>
      <c r="P21" s="89"/>
      <c r="Q21" s="19">
        <f t="shared" si="9"/>
        <v>196.77</v>
      </c>
      <c r="R21" s="90">
        <v>5</v>
      </c>
    </row>
    <row r="22" spans="1:18" ht="18.75" x14ac:dyDescent="0.3">
      <c r="A22" s="85">
        <v>4</v>
      </c>
      <c r="B22" s="94" t="s">
        <v>111</v>
      </c>
      <c r="C22" s="87" t="s">
        <v>112</v>
      </c>
      <c r="D22" s="17">
        <v>32.47</v>
      </c>
      <c r="E22" s="87"/>
      <c r="F22" s="17">
        <f t="shared" si="6"/>
        <v>32.47</v>
      </c>
      <c r="G22" s="88">
        <v>4</v>
      </c>
      <c r="H22" s="19">
        <v>79.81</v>
      </c>
      <c r="I22" s="87">
        <v>5</v>
      </c>
      <c r="J22" s="17">
        <f t="shared" si="7"/>
        <v>84.81</v>
      </c>
      <c r="K22" s="88">
        <v>1</v>
      </c>
      <c r="L22" s="19">
        <v>27.59</v>
      </c>
      <c r="M22" s="87">
        <v>5</v>
      </c>
      <c r="N22" s="17">
        <f t="shared" si="8"/>
        <v>32.590000000000003</v>
      </c>
      <c r="O22" s="88">
        <v>2</v>
      </c>
      <c r="P22" s="89"/>
      <c r="Q22" s="19">
        <f t="shared" si="9"/>
        <v>149.87</v>
      </c>
      <c r="R22" s="108">
        <v>1</v>
      </c>
    </row>
    <row r="23" spans="1:18" ht="15.75" x14ac:dyDescent="0.25">
      <c r="A23" s="85">
        <v>5</v>
      </c>
      <c r="B23" s="94" t="s">
        <v>174</v>
      </c>
      <c r="C23" s="87" t="s">
        <v>175</v>
      </c>
      <c r="D23" s="17">
        <v>34.97</v>
      </c>
      <c r="E23" s="87"/>
      <c r="F23" s="17">
        <f t="shared" si="6"/>
        <v>34.97</v>
      </c>
      <c r="G23" s="88">
        <v>5</v>
      </c>
      <c r="H23" s="19">
        <v>102.63</v>
      </c>
      <c r="I23" s="87"/>
      <c r="J23" s="17">
        <f t="shared" si="7"/>
        <v>102.63</v>
      </c>
      <c r="K23" s="88">
        <v>4</v>
      </c>
      <c r="L23" s="19">
        <v>100.9</v>
      </c>
      <c r="M23" s="87">
        <v>75</v>
      </c>
      <c r="N23" s="17">
        <f t="shared" si="8"/>
        <v>175.9</v>
      </c>
      <c r="O23" s="88">
        <v>6</v>
      </c>
      <c r="P23" s="89"/>
      <c r="Q23" s="19">
        <f t="shared" si="9"/>
        <v>313.5</v>
      </c>
      <c r="R23" s="90">
        <v>6</v>
      </c>
    </row>
    <row r="24" spans="1:18" ht="15.75" x14ac:dyDescent="0.25">
      <c r="A24" s="85">
        <v>6</v>
      </c>
      <c r="B24" s="94" t="s">
        <v>172</v>
      </c>
      <c r="C24" s="87" t="s">
        <v>176</v>
      </c>
      <c r="D24" s="17">
        <v>47.75</v>
      </c>
      <c r="E24" s="87"/>
      <c r="F24" s="17">
        <f t="shared" si="6"/>
        <v>47.75</v>
      </c>
      <c r="G24" s="88">
        <v>6</v>
      </c>
      <c r="H24" s="19">
        <v>91.03</v>
      </c>
      <c r="I24" s="87">
        <v>15</v>
      </c>
      <c r="J24" s="17">
        <f t="shared" si="7"/>
        <v>106.03</v>
      </c>
      <c r="K24" s="88">
        <v>5</v>
      </c>
      <c r="L24" s="19">
        <v>27.03</v>
      </c>
      <c r="M24" s="87">
        <v>10</v>
      </c>
      <c r="N24" s="17">
        <f t="shared" si="8"/>
        <v>37.03</v>
      </c>
      <c r="O24" s="88">
        <v>4</v>
      </c>
      <c r="P24" s="89"/>
      <c r="Q24" s="19">
        <f t="shared" si="9"/>
        <v>190.81</v>
      </c>
      <c r="R24" s="90">
        <v>4</v>
      </c>
    </row>
    <row r="25" spans="1:18" ht="15.75" x14ac:dyDescent="0.25">
      <c r="A25" s="85"/>
      <c r="B25" s="94"/>
      <c r="C25" s="87"/>
      <c r="D25" s="17"/>
      <c r="E25" s="87"/>
      <c r="F25" s="17"/>
      <c r="G25" s="88"/>
      <c r="H25" s="19"/>
      <c r="I25" s="87"/>
      <c r="J25" s="17"/>
      <c r="K25" s="88"/>
      <c r="L25" s="19"/>
      <c r="M25" s="87"/>
      <c r="N25" s="17"/>
      <c r="O25" s="88"/>
      <c r="P25" s="89"/>
      <c r="Q25" s="19"/>
      <c r="R25" s="90"/>
    </row>
    <row r="26" spans="1:18" ht="18.75" x14ac:dyDescent="0.3">
      <c r="A26" s="85"/>
      <c r="B26" s="241" t="s">
        <v>114</v>
      </c>
      <c r="C26" s="242"/>
      <c r="D26" s="242"/>
      <c r="E26" s="242"/>
      <c r="F26" s="242"/>
      <c r="G26" s="243"/>
      <c r="H26" s="25"/>
      <c r="I26" s="16"/>
      <c r="J26" s="17"/>
      <c r="K26" s="92"/>
      <c r="L26" s="25"/>
      <c r="M26" s="16"/>
      <c r="N26" s="95"/>
      <c r="O26" s="92"/>
      <c r="P26" s="93"/>
      <c r="Q26" s="19"/>
      <c r="R26" s="90"/>
    </row>
    <row r="27" spans="1:18" ht="15.75" x14ac:dyDescent="0.25">
      <c r="A27" s="85">
        <v>1</v>
      </c>
      <c r="B27" s="96" t="s">
        <v>144</v>
      </c>
      <c r="C27" s="87" t="s">
        <v>145</v>
      </c>
      <c r="D27" s="97">
        <v>38.69</v>
      </c>
      <c r="E27" s="87"/>
      <c r="F27" s="17">
        <f t="shared" ref="F27:F48" si="10">SUM(D27+E27)</f>
        <v>38.69</v>
      </c>
      <c r="G27" s="88">
        <v>5</v>
      </c>
      <c r="H27" s="19">
        <v>107.69</v>
      </c>
      <c r="I27" s="87">
        <v>5</v>
      </c>
      <c r="J27" s="17">
        <f t="shared" ref="J27:J48" si="11">SUM(H27+I27)</f>
        <v>112.69</v>
      </c>
      <c r="K27" s="88">
        <v>5</v>
      </c>
      <c r="L27" s="19">
        <v>56.28</v>
      </c>
      <c r="M27" s="87">
        <v>10</v>
      </c>
      <c r="N27" s="111">
        <f>SUM(L27+M27)</f>
        <v>66.28</v>
      </c>
      <c r="O27" s="88">
        <v>9</v>
      </c>
      <c r="P27" s="20"/>
      <c r="Q27" s="19">
        <f>SUM(F27+J27+N27+P27)</f>
        <v>217.66</v>
      </c>
      <c r="R27" s="90">
        <v>9</v>
      </c>
    </row>
    <row r="28" spans="1:18" ht="15.75" x14ac:dyDescent="0.25">
      <c r="A28" s="85">
        <v>2</v>
      </c>
      <c r="B28" s="96" t="s">
        <v>146</v>
      </c>
      <c r="C28" s="87" t="s">
        <v>147</v>
      </c>
      <c r="D28" s="17">
        <v>43.6</v>
      </c>
      <c r="E28" s="87"/>
      <c r="F28" s="17">
        <f t="shared" si="10"/>
        <v>43.6</v>
      </c>
      <c r="G28" s="88">
        <v>9</v>
      </c>
      <c r="H28" s="19">
        <v>132</v>
      </c>
      <c r="I28" s="87"/>
      <c r="J28" s="17">
        <f t="shared" si="11"/>
        <v>132</v>
      </c>
      <c r="K28" s="88">
        <v>12</v>
      </c>
      <c r="L28" s="19">
        <v>39.28</v>
      </c>
      <c r="M28" s="87"/>
      <c r="N28" s="17">
        <f>SUM(L28:M28)</f>
        <v>39.28</v>
      </c>
      <c r="O28" s="88">
        <v>2</v>
      </c>
      <c r="P28" s="20"/>
      <c r="Q28" s="19">
        <f t="shared" ref="Q28:Q40" si="12">SUM(F28+J28+N28+P28)</f>
        <v>214.88</v>
      </c>
      <c r="R28" s="90">
        <v>7</v>
      </c>
    </row>
    <row r="29" spans="1:18" ht="15.75" x14ac:dyDescent="0.25">
      <c r="A29" s="85">
        <v>3</v>
      </c>
      <c r="B29" s="96" t="s">
        <v>148</v>
      </c>
      <c r="C29" s="87" t="s">
        <v>134</v>
      </c>
      <c r="D29" s="17">
        <v>39.659999999999997</v>
      </c>
      <c r="E29" s="87">
        <v>10</v>
      </c>
      <c r="F29" s="17">
        <f t="shared" si="10"/>
        <v>49.66</v>
      </c>
      <c r="G29" s="88">
        <v>12</v>
      </c>
      <c r="H29" s="19">
        <v>178.18</v>
      </c>
      <c r="I29" s="87">
        <v>10</v>
      </c>
      <c r="J29" s="17">
        <f t="shared" si="11"/>
        <v>188.18</v>
      </c>
      <c r="K29" s="88">
        <v>14</v>
      </c>
      <c r="L29" s="19">
        <v>90.41</v>
      </c>
      <c r="M29" s="87">
        <v>10</v>
      </c>
      <c r="N29" s="17">
        <f>SUM(L29:M29)</f>
        <v>100.41</v>
      </c>
      <c r="O29" s="88">
        <v>11</v>
      </c>
      <c r="P29" s="20">
        <v>15</v>
      </c>
      <c r="Q29" s="19">
        <f t="shared" si="12"/>
        <v>353.25</v>
      </c>
      <c r="R29" s="90">
        <v>11</v>
      </c>
    </row>
    <row r="30" spans="1:18" ht="18.75" x14ac:dyDescent="0.3">
      <c r="A30" s="85">
        <v>4</v>
      </c>
      <c r="B30" s="96" t="s">
        <v>149</v>
      </c>
      <c r="C30" s="87" t="s">
        <v>150</v>
      </c>
      <c r="D30" s="17">
        <v>30.06</v>
      </c>
      <c r="E30" s="87"/>
      <c r="F30" s="17">
        <f t="shared" si="10"/>
        <v>30.06</v>
      </c>
      <c r="G30" s="88">
        <v>1</v>
      </c>
      <c r="H30" s="19">
        <v>80.5</v>
      </c>
      <c r="I30" s="87">
        <v>10</v>
      </c>
      <c r="J30" s="17">
        <f t="shared" si="11"/>
        <v>90.5</v>
      </c>
      <c r="K30" s="88">
        <v>2</v>
      </c>
      <c r="L30" s="19">
        <v>33.85</v>
      </c>
      <c r="M30" s="87"/>
      <c r="N30" s="17">
        <f t="shared" ref="N30:N40" si="13">SUM(L30:M30)</f>
        <v>33.85</v>
      </c>
      <c r="O30" s="88">
        <v>1</v>
      </c>
      <c r="P30" s="20"/>
      <c r="Q30" s="19">
        <f t="shared" si="12"/>
        <v>154.41</v>
      </c>
      <c r="R30" s="108">
        <v>1</v>
      </c>
    </row>
    <row r="31" spans="1:18" ht="15.75" x14ac:dyDescent="0.25">
      <c r="A31" s="85">
        <v>5</v>
      </c>
      <c r="B31" s="96" t="s">
        <v>151</v>
      </c>
      <c r="C31" s="87" t="s">
        <v>106</v>
      </c>
      <c r="D31" s="17">
        <v>57.15</v>
      </c>
      <c r="E31" s="87"/>
      <c r="F31" s="17">
        <f t="shared" si="10"/>
        <v>57.15</v>
      </c>
      <c r="G31" s="88">
        <v>13</v>
      </c>
      <c r="H31" s="19">
        <v>130.53</v>
      </c>
      <c r="I31" s="87"/>
      <c r="J31" s="17">
        <f t="shared" si="11"/>
        <v>130.53</v>
      </c>
      <c r="K31" s="88">
        <v>11</v>
      </c>
      <c r="L31" s="19">
        <v>96.22</v>
      </c>
      <c r="M31" s="87">
        <v>20</v>
      </c>
      <c r="N31" s="17" t="s">
        <v>168</v>
      </c>
      <c r="O31" s="88">
        <v>12</v>
      </c>
      <c r="P31" s="20"/>
      <c r="Q31" s="19" t="s">
        <v>167</v>
      </c>
      <c r="R31" s="90">
        <v>12</v>
      </c>
    </row>
    <row r="32" spans="1:18" ht="15.75" x14ac:dyDescent="0.25">
      <c r="A32" s="85">
        <v>6</v>
      </c>
      <c r="B32" s="96" t="s">
        <v>152</v>
      </c>
      <c r="C32" s="87" t="s">
        <v>153</v>
      </c>
      <c r="D32" s="17">
        <v>49.4</v>
      </c>
      <c r="E32" s="87"/>
      <c r="F32" s="17">
        <f t="shared" si="10"/>
        <v>49.4</v>
      </c>
      <c r="G32" s="88">
        <v>11</v>
      </c>
      <c r="H32" s="19">
        <v>105.9</v>
      </c>
      <c r="I32" s="87">
        <v>5</v>
      </c>
      <c r="J32" s="17">
        <f t="shared" si="11"/>
        <v>110.9</v>
      </c>
      <c r="K32" s="88">
        <v>4</v>
      </c>
      <c r="L32" s="19">
        <v>46.25</v>
      </c>
      <c r="M32" s="87">
        <v>5</v>
      </c>
      <c r="N32" s="17">
        <f t="shared" si="13"/>
        <v>51.25</v>
      </c>
      <c r="O32" s="88">
        <v>7</v>
      </c>
      <c r="P32" s="20"/>
      <c r="Q32" s="19">
        <f t="shared" si="12"/>
        <v>211.55</v>
      </c>
      <c r="R32" s="90">
        <v>6</v>
      </c>
    </row>
    <row r="33" spans="1:18" ht="15.75" x14ac:dyDescent="0.25">
      <c r="A33" s="85">
        <v>7</v>
      </c>
      <c r="B33" s="96" t="s">
        <v>154</v>
      </c>
      <c r="C33" s="87" t="s">
        <v>155</v>
      </c>
      <c r="D33" s="17">
        <v>38.81</v>
      </c>
      <c r="E33" s="87"/>
      <c r="F33" s="17">
        <f t="shared" si="10"/>
        <v>38.81</v>
      </c>
      <c r="G33" s="88">
        <v>7</v>
      </c>
      <c r="H33" s="19">
        <v>100.97</v>
      </c>
      <c r="I33" s="87">
        <v>15</v>
      </c>
      <c r="J33" s="17">
        <f t="shared" si="11"/>
        <v>115.97</v>
      </c>
      <c r="K33" s="88">
        <v>7</v>
      </c>
      <c r="L33" s="19">
        <v>48.22</v>
      </c>
      <c r="M33" s="87"/>
      <c r="N33" s="17">
        <f t="shared" si="13"/>
        <v>48.22</v>
      </c>
      <c r="O33" s="88">
        <v>5</v>
      </c>
      <c r="P33" s="20"/>
      <c r="Q33" s="19">
        <f t="shared" si="12"/>
        <v>203</v>
      </c>
      <c r="R33" s="90">
        <v>5</v>
      </c>
    </row>
    <row r="34" spans="1:18" ht="15.75" x14ac:dyDescent="0.25">
      <c r="A34" s="85">
        <v>8</v>
      </c>
      <c r="B34" s="96" t="s">
        <v>156</v>
      </c>
      <c r="C34" s="87" t="s">
        <v>157</v>
      </c>
      <c r="D34" s="17">
        <v>46.47</v>
      </c>
      <c r="E34" s="87"/>
      <c r="F34" s="17">
        <f t="shared" si="10"/>
        <v>46.47</v>
      </c>
      <c r="G34" s="88">
        <v>10</v>
      </c>
      <c r="H34" s="19">
        <v>108.09</v>
      </c>
      <c r="I34" s="87">
        <v>10</v>
      </c>
      <c r="J34" s="17">
        <f t="shared" si="11"/>
        <v>118.09</v>
      </c>
      <c r="K34" s="88">
        <v>9</v>
      </c>
      <c r="L34" s="19">
        <v>46.19</v>
      </c>
      <c r="M34" s="87">
        <v>5</v>
      </c>
      <c r="N34" s="17">
        <f t="shared" si="13"/>
        <v>51.19</v>
      </c>
      <c r="O34" s="88">
        <v>6</v>
      </c>
      <c r="P34" s="20"/>
      <c r="Q34" s="19">
        <f t="shared" si="12"/>
        <v>215.75</v>
      </c>
      <c r="R34" s="90">
        <v>8</v>
      </c>
    </row>
    <row r="35" spans="1:18" ht="15.75" x14ac:dyDescent="0.25">
      <c r="A35" s="85">
        <v>9</v>
      </c>
      <c r="B35" s="96" t="s">
        <v>158</v>
      </c>
      <c r="C35" s="87" t="s">
        <v>159</v>
      </c>
      <c r="D35" s="17">
        <v>33.880000000000003</v>
      </c>
      <c r="E35" s="87"/>
      <c r="F35" s="17">
        <f t="shared" si="10"/>
        <v>33.880000000000003</v>
      </c>
      <c r="G35" s="88">
        <v>4</v>
      </c>
      <c r="H35" s="19">
        <v>121.41</v>
      </c>
      <c r="I35" s="87"/>
      <c r="J35" s="17">
        <f t="shared" si="11"/>
        <v>121.41</v>
      </c>
      <c r="K35" s="88">
        <v>10</v>
      </c>
      <c r="L35" s="19">
        <v>39.65</v>
      </c>
      <c r="M35" s="87"/>
      <c r="N35" s="17">
        <f t="shared" si="13"/>
        <v>39.65</v>
      </c>
      <c r="O35" s="88">
        <v>3</v>
      </c>
      <c r="P35" s="20"/>
      <c r="Q35" s="19">
        <f t="shared" si="12"/>
        <v>194.94</v>
      </c>
      <c r="R35" s="90">
        <v>4</v>
      </c>
    </row>
    <row r="36" spans="1:18" ht="15.75" x14ac:dyDescent="0.25">
      <c r="A36" s="85">
        <v>10</v>
      </c>
      <c r="B36" s="96" t="s">
        <v>160</v>
      </c>
      <c r="C36" s="87" t="s">
        <v>161</v>
      </c>
      <c r="D36" s="17">
        <v>39.75</v>
      </c>
      <c r="E36" s="87"/>
      <c r="F36" s="17">
        <f t="shared" si="10"/>
        <v>39.75</v>
      </c>
      <c r="G36" s="88">
        <v>8</v>
      </c>
      <c r="H36" s="19">
        <v>104.84</v>
      </c>
      <c r="I36" s="87">
        <v>10</v>
      </c>
      <c r="J36" s="17">
        <f t="shared" si="11"/>
        <v>114.84</v>
      </c>
      <c r="K36" s="88">
        <v>6</v>
      </c>
      <c r="L36" s="19">
        <v>50.28</v>
      </c>
      <c r="M36" s="87"/>
      <c r="N36" s="17" t="s">
        <v>170</v>
      </c>
      <c r="O36" s="88">
        <v>13</v>
      </c>
      <c r="P36" s="20"/>
      <c r="Q36" s="19" t="s">
        <v>169</v>
      </c>
      <c r="R36" s="90">
        <v>13</v>
      </c>
    </row>
    <row r="37" spans="1:18" ht="15.75" x14ac:dyDescent="0.25">
      <c r="A37" s="85">
        <v>11</v>
      </c>
      <c r="B37" s="96" t="s">
        <v>162</v>
      </c>
      <c r="C37" s="87" t="s">
        <v>163</v>
      </c>
      <c r="D37" s="17">
        <v>38.72</v>
      </c>
      <c r="E37" s="87"/>
      <c r="F37" s="17">
        <f t="shared" si="10"/>
        <v>38.72</v>
      </c>
      <c r="G37" s="88">
        <v>6</v>
      </c>
      <c r="H37" s="19">
        <v>112.07</v>
      </c>
      <c r="I37" s="87">
        <v>5</v>
      </c>
      <c r="J37" s="17">
        <f t="shared" si="11"/>
        <v>117.07</v>
      </c>
      <c r="K37" s="88">
        <v>8</v>
      </c>
      <c r="L37" s="19">
        <v>45.75</v>
      </c>
      <c r="M37" s="87">
        <v>30</v>
      </c>
      <c r="N37" s="17">
        <f t="shared" si="13"/>
        <v>75.75</v>
      </c>
      <c r="O37" s="88">
        <v>10</v>
      </c>
      <c r="P37" s="20"/>
      <c r="Q37" s="19">
        <f t="shared" si="12"/>
        <v>231.54</v>
      </c>
      <c r="R37" s="90">
        <v>10</v>
      </c>
    </row>
    <row r="38" spans="1:18" ht="18.75" x14ac:dyDescent="0.3">
      <c r="A38" s="85">
        <v>12</v>
      </c>
      <c r="B38" s="96" t="s">
        <v>164</v>
      </c>
      <c r="C38" s="87" t="s">
        <v>165</v>
      </c>
      <c r="D38" s="17">
        <v>32.03</v>
      </c>
      <c r="E38" s="87"/>
      <c r="F38" s="17">
        <f t="shared" si="10"/>
        <v>32.03</v>
      </c>
      <c r="G38" s="88">
        <v>2</v>
      </c>
      <c r="H38" s="19">
        <v>90.9</v>
      </c>
      <c r="I38" s="87"/>
      <c r="J38" s="17">
        <f t="shared" si="11"/>
        <v>90.9</v>
      </c>
      <c r="K38" s="88">
        <v>3</v>
      </c>
      <c r="L38" s="19">
        <v>41.37</v>
      </c>
      <c r="M38" s="87"/>
      <c r="N38" s="17">
        <f t="shared" si="13"/>
        <v>41.37</v>
      </c>
      <c r="O38" s="88">
        <v>4</v>
      </c>
      <c r="P38" s="20"/>
      <c r="Q38" s="19">
        <f t="shared" si="12"/>
        <v>164.3</v>
      </c>
      <c r="R38" s="107">
        <v>2</v>
      </c>
    </row>
    <row r="39" spans="1:18" ht="15.75" x14ac:dyDescent="0.25">
      <c r="A39" s="85">
        <v>13</v>
      </c>
      <c r="B39" s="96" t="s">
        <v>149</v>
      </c>
      <c r="C39" s="87" t="s">
        <v>166</v>
      </c>
      <c r="D39" s="17">
        <v>109.2</v>
      </c>
      <c r="E39" s="87">
        <v>30</v>
      </c>
      <c r="F39" s="17">
        <f t="shared" si="10"/>
        <v>139.19999999999999</v>
      </c>
      <c r="G39" s="88">
        <v>14</v>
      </c>
      <c r="H39" s="19">
        <v>160.63</v>
      </c>
      <c r="I39" s="87">
        <v>10</v>
      </c>
      <c r="J39" s="17">
        <f t="shared" si="11"/>
        <v>170.63</v>
      </c>
      <c r="K39" s="88">
        <v>13</v>
      </c>
      <c r="L39" s="19">
        <v>79.19</v>
      </c>
      <c r="M39" s="87">
        <v>35</v>
      </c>
      <c r="N39" s="17">
        <f t="shared" si="13"/>
        <v>114.19</v>
      </c>
      <c r="O39" s="88">
        <v>14</v>
      </c>
      <c r="P39" s="20"/>
      <c r="Q39" s="110" t="s">
        <v>171</v>
      </c>
      <c r="R39" s="90">
        <v>14</v>
      </c>
    </row>
    <row r="40" spans="1:18" ht="18.75" x14ac:dyDescent="0.3">
      <c r="A40" s="85">
        <v>14</v>
      </c>
      <c r="B40" s="96" t="s">
        <v>101</v>
      </c>
      <c r="C40" s="87" t="s">
        <v>102</v>
      </c>
      <c r="D40" s="17">
        <v>32.85</v>
      </c>
      <c r="E40" s="87"/>
      <c r="F40" s="17">
        <f t="shared" si="10"/>
        <v>32.85</v>
      </c>
      <c r="G40" s="88">
        <v>3</v>
      </c>
      <c r="H40" s="19">
        <v>78.84</v>
      </c>
      <c r="I40" s="87"/>
      <c r="J40" s="17">
        <f>SUM(H40+I40)</f>
        <v>78.84</v>
      </c>
      <c r="K40" s="88">
        <v>1</v>
      </c>
      <c r="L40" s="25">
        <v>36.17</v>
      </c>
      <c r="M40" s="87">
        <v>30</v>
      </c>
      <c r="N40" s="17">
        <f t="shared" si="13"/>
        <v>66.17</v>
      </c>
      <c r="O40" s="88">
        <v>8</v>
      </c>
      <c r="P40" s="20">
        <v>15</v>
      </c>
      <c r="Q40" s="19">
        <f t="shared" si="12"/>
        <v>192.86</v>
      </c>
      <c r="R40" s="109">
        <v>3</v>
      </c>
    </row>
    <row r="41" spans="1:18" ht="15.75" x14ac:dyDescent="0.25">
      <c r="A41" s="85"/>
      <c r="B41" s="31"/>
      <c r="C41" s="16"/>
      <c r="D41" s="16"/>
      <c r="E41" s="16"/>
      <c r="F41" s="17"/>
      <c r="G41" s="92"/>
      <c r="H41" s="25"/>
      <c r="I41" s="16"/>
      <c r="J41" s="17"/>
      <c r="K41" s="92"/>
      <c r="L41" s="25"/>
      <c r="M41" s="16"/>
      <c r="N41" s="17"/>
      <c r="O41" s="92"/>
      <c r="P41" s="20"/>
      <c r="Q41" s="19"/>
      <c r="R41" s="90"/>
    </row>
    <row r="42" spans="1:18" ht="18.75" x14ac:dyDescent="0.3">
      <c r="A42" s="85"/>
      <c r="B42" s="232" t="s">
        <v>120</v>
      </c>
      <c r="C42" s="233"/>
      <c r="D42" s="233"/>
      <c r="E42" s="233"/>
      <c r="F42" s="233"/>
      <c r="G42" s="234"/>
      <c r="H42" s="25"/>
      <c r="I42" s="16"/>
      <c r="J42" s="17"/>
      <c r="K42" s="92"/>
      <c r="L42" s="25"/>
      <c r="M42" s="16"/>
      <c r="N42" s="17"/>
      <c r="O42" s="92"/>
      <c r="P42" s="20"/>
      <c r="Q42" s="19"/>
      <c r="R42" s="90"/>
    </row>
    <row r="43" spans="1:18" ht="18.75" x14ac:dyDescent="0.3">
      <c r="A43" s="85">
        <v>1</v>
      </c>
      <c r="B43" s="98" t="s">
        <v>113</v>
      </c>
      <c r="C43" s="87" t="s">
        <v>135</v>
      </c>
      <c r="D43" s="17">
        <v>35.840000000000003</v>
      </c>
      <c r="E43" s="87"/>
      <c r="F43" s="17">
        <f t="shared" si="10"/>
        <v>35.840000000000003</v>
      </c>
      <c r="G43" s="88">
        <v>2</v>
      </c>
      <c r="H43" s="19">
        <v>82.03</v>
      </c>
      <c r="I43" s="87"/>
      <c r="J43" s="17">
        <f t="shared" si="11"/>
        <v>82.03</v>
      </c>
      <c r="K43" s="88">
        <v>1</v>
      </c>
      <c r="L43" s="25">
        <v>33.56</v>
      </c>
      <c r="M43" s="87">
        <v>25</v>
      </c>
      <c r="N43" s="17">
        <f t="shared" ref="N43:N47" si="14">SUM(L43+M43)</f>
        <v>58.56</v>
      </c>
      <c r="O43" s="88">
        <v>1</v>
      </c>
      <c r="P43" s="20"/>
      <c r="Q43" s="19">
        <f t="shared" ref="Q43:Q48" si="15">SUM(F43+J43+N43)</f>
        <v>176.43</v>
      </c>
      <c r="R43" s="108">
        <v>1</v>
      </c>
    </row>
    <row r="44" spans="1:18" ht="15.75" x14ac:dyDescent="0.25">
      <c r="A44" s="85">
        <v>2</v>
      </c>
      <c r="B44" s="98" t="s">
        <v>121</v>
      </c>
      <c r="C44" s="87" t="s">
        <v>122</v>
      </c>
      <c r="D44" s="17">
        <v>73.87</v>
      </c>
      <c r="E44" s="20"/>
      <c r="F44" s="17">
        <f t="shared" si="10"/>
        <v>73.87</v>
      </c>
      <c r="G44" s="88">
        <v>6</v>
      </c>
      <c r="H44" s="19">
        <v>98.4</v>
      </c>
      <c r="I44" s="87">
        <v>15</v>
      </c>
      <c r="J44" s="17">
        <f t="shared" si="11"/>
        <v>113.4</v>
      </c>
      <c r="K44" s="88">
        <v>4</v>
      </c>
      <c r="L44" s="19">
        <v>36.409999999999997</v>
      </c>
      <c r="M44" s="87">
        <v>30</v>
      </c>
      <c r="N44" s="17">
        <f t="shared" si="14"/>
        <v>66.41</v>
      </c>
      <c r="O44" s="88">
        <v>2</v>
      </c>
      <c r="P44" s="20"/>
      <c r="Q44" s="19">
        <f t="shared" si="15"/>
        <v>253.68</v>
      </c>
      <c r="R44" s="90">
        <v>5</v>
      </c>
    </row>
    <row r="45" spans="1:18" ht="18.75" x14ac:dyDescent="0.3">
      <c r="A45" s="99">
        <v>3</v>
      </c>
      <c r="B45" s="98" t="s">
        <v>136</v>
      </c>
      <c r="C45" s="87" t="s">
        <v>137</v>
      </c>
      <c r="D45" s="17">
        <v>33.85</v>
      </c>
      <c r="E45" s="20"/>
      <c r="F45" s="17">
        <f t="shared" si="10"/>
        <v>33.85</v>
      </c>
      <c r="G45" s="100">
        <v>1</v>
      </c>
      <c r="H45" s="19">
        <v>100.34</v>
      </c>
      <c r="I45" s="87">
        <v>10</v>
      </c>
      <c r="J45" s="17">
        <f t="shared" si="11"/>
        <v>110.34</v>
      </c>
      <c r="K45" s="88">
        <v>3</v>
      </c>
      <c r="L45" s="19">
        <v>38.75</v>
      </c>
      <c r="M45" s="87">
        <v>30</v>
      </c>
      <c r="N45" s="17">
        <f t="shared" si="14"/>
        <v>68.75</v>
      </c>
      <c r="O45" s="88">
        <v>4</v>
      </c>
      <c r="P45" s="20"/>
      <c r="Q45" s="19">
        <f t="shared" si="15"/>
        <v>212.94</v>
      </c>
      <c r="R45" s="107">
        <v>2</v>
      </c>
    </row>
    <row r="46" spans="1:18" ht="15.75" x14ac:dyDescent="0.25">
      <c r="A46" s="99">
        <v>4</v>
      </c>
      <c r="B46" s="98" t="s">
        <v>138</v>
      </c>
      <c r="C46" s="87" t="s">
        <v>139</v>
      </c>
      <c r="D46" s="17">
        <v>51.09</v>
      </c>
      <c r="E46" s="20"/>
      <c r="F46" s="17">
        <f t="shared" si="10"/>
        <v>51.09</v>
      </c>
      <c r="G46" s="100">
        <v>5</v>
      </c>
      <c r="H46" s="19">
        <v>108.25</v>
      </c>
      <c r="I46" s="87">
        <v>30</v>
      </c>
      <c r="J46" s="17">
        <f t="shared" si="11"/>
        <v>138.25</v>
      </c>
      <c r="K46" s="88">
        <v>6</v>
      </c>
      <c r="L46" s="19">
        <v>36.72</v>
      </c>
      <c r="M46" s="87">
        <v>30</v>
      </c>
      <c r="N46" s="17">
        <f t="shared" si="14"/>
        <v>66.72</v>
      </c>
      <c r="O46" s="88">
        <v>3</v>
      </c>
      <c r="P46" s="20"/>
      <c r="Q46" s="19">
        <f t="shared" si="15"/>
        <v>256.06</v>
      </c>
      <c r="R46" s="90">
        <v>6</v>
      </c>
    </row>
    <row r="47" spans="1:18" ht="15.75" x14ac:dyDescent="0.25">
      <c r="A47" s="99">
        <v>5</v>
      </c>
      <c r="B47" s="98" t="s">
        <v>140</v>
      </c>
      <c r="C47" s="87" t="s">
        <v>141</v>
      </c>
      <c r="D47" s="17">
        <v>40.75</v>
      </c>
      <c r="E47" s="20"/>
      <c r="F47" s="17">
        <f t="shared" si="10"/>
        <v>40.75</v>
      </c>
      <c r="G47" s="100">
        <v>3</v>
      </c>
      <c r="H47" s="19">
        <v>114.31</v>
      </c>
      <c r="I47" s="87">
        <v>5</v>
      </c>
      <c r="J47" s="17">
        <f t="shared" si="11"/>
        <v>119.31</v>
      </c>
      <c r="K47" s="88">
        <v>5</v>
      </c>
      <c r="L47" s="19">
        <v>48.71</v>
      </c>
      <c r="M47" s="87">
        <v>30</v>
      </c>
      <c r="N47" s="17">
        <f t="shared" si="14"/>
        <v>78.710000000000008</v>
      </c>
      <c r="O47" s="88">
        <v>5</v>
      </c>
      <c r="P47" s="20"/>
      <c r="Q47" s="19">
        <f t="shared" si="15"/>
        <v>238.77</v>
      </c>
      <c r="R47" s="90">
        <v>4</v>
      </c>
    </row>
    <row r="48" spans="1:18" ht="18.75" x14ac:dyDescent="0.3">
      <c r="A48" s="85">
        <v>6</v>
      </c>
      <c r="B48" s="98" t="s">
        <v>142</v>
      </c>
      <c r="C48" s="87" t="s">
        <v>143</v>
      </c>
      <c r="D48" s="17">
        <v>46.28</v>
      </c>
      <c r="E48" s="87"/>
      <c r="F48" s="17">
        <f t="shared" si="10"/>
        <v>46.28</v>
      </c>
      <c r="G48" s="100">
        <v>4</v>
      </c>
      <c r="H48" s="19">
        <v>96.18</v>
      </c>
      <c r="I48" s="87"/>
      <c r="J48" s="17">
        <f t="shared" si="11"/>
        <v>96.18</v>
      </c>
      <c r="K48" s="88">
        <v>2</v>
      </c>
      <c r="L48" s="25">
        <v>49.78</v>
      </c>
      <c r="M48" s="87">
        <v>30</v>
      </c>
      <c r="N48" s="17">
        <v>79.78</v>
      </c>
      <c r="O48" s="88"/>
      <c r="P48" s="20"/>
      <c r="Q48" s="19">
        <f t="shared" si="15"/>
        <v>222.24</v>
      </c>
      <c r="R48" s="109">
        <v>3</v>
      </c>
    </row>
    <row r="49" spans="1:18" ht="15.75" x14ac:dyDescent="0.25">
      <c r="A49" s="101"/>
      <c r="B49" s="102"/>
      <c r="C49" s="103"/>
      <c r="D49" s="21"/>
      <c r="E49" s="23"/>
      <c r="F49" s="21"/>
      <c r="G49" s="100"/>
      <c r="H49" s="19"/>
      <c r="I49" s="87"/>
      <c r="J49" s="17"/>
      <c r="K49" s="88"/>
      <c r="L49" s="25"/>
      <c r="M49" s="87"/>
      <c r="N49" s="17"/>
      <c r="O49" s="88"/>
      <c r="P49" s="20"/>
      <c r="Q49" s="19"/>
      <c r="R49" s="90"/>
    </row>
    <row r="50" spans="1:18" ht="18.75" x14ac:dyDescent="0.3">
      <c r="A50" s="85"/>
      <c r="B50" s="232" t="s">
        <v>123</v>
      </c>
      <c r="C50" s="233"/>
      <c r="D50" s="233"/>
      <c r="E50" s="233"/>
      <c r="F50" s="233"/>
      <c r="G50" s="234"/>
      <c r="H50" s="25"/>
      <c r="I50" s="16"/>
      <c r="J50" s="17"/>
      <c r="K50" s="92"/>
      <c r="L50" s="25"/>
      <c r="M50" s="16"/>
      <c r="N50" s="17"/>
      <c r="O50" s="92"/>
      <c r="P50" s="20"/>
      <c r="Q50" s="19"/>
      <c r="R50" s="90"/>
    </row>
    <row r="51" spans="1:18" ht="15.75" x14ac:dyDescent="0.25">
      <c r="A51" s="85">
        <v>1</v>
      </c>
      <c r="B51" s="98" t="s">
        <v>126</v>
      </c>
      <c r="C51" s="87" t="s">
        <v>127</v>
      </c>
      <c r="D51" s="17">
        <v>34.71</v>
      </c>
      <c r="E51" s="87"/>
      <c r="F51" s="17">
        <f t="shared" ref="F51:F55" si="16">SUM(D51+E51)</f>
        <v>34.71</v>
      </c>
      <c r="G51" s="88">
        <v>4</v>
      </c>
      <c r="H51" s="19">
        <v>80.75</v>
      </c>
      <c r="I51" s="87"/>
      <c r="J51" s="17">
        <f t="shared" ref="J51:J55" si="17">SUM(H51+I51)</f>
        <v>80.75</v>
      </c>
      <c r="K51" s="88">
        <v>2</v>
      </c>
      <c r="L51" s="25">
        <v>28.59</v>
      </c>
      <c r="M51" s="87">
        <v>35</v>
      </c>
      <c r="N51" s="17">
        <f t="shared" ref="N51:N55" si="18">SUM(L51+M51)</f>
        <v>63.59</v>
      </c>
      <c r="O51" s="88">
        <v>4</v>
      </c>
      <c r="P51" s="20"/>
      <c r="Q51" s="19">
        <f t="shared" ref="Q51:Q54" si="19">SUM(F51+J51+N51)</f>
        <v>179.05</v>
      </c>
      <c r="R51" s="90">
        <v>4</v>
      </c>
    </row>
    <row r="52" spans="1:18" ht="18.75" x14ac:dyDescent="0.3">
      <c r="A52" s="85">
        <v>2</v>
      </c>
      <c r="B52" s="98" t="s">
        <v>128</v>
      </c>
      <c r="C52" s="87" t="s">
        <v>129</v>
      </c>
      <c r="D52" s="17">
        <v>29.47</v>
      </c>
      <c r="E52" s="87"/>
      <c r="F52" s="17">
        <f t="shared" si="16"/>
        <v>29.47</v>
      </c>
      <c r="G52" s="88">
        <v>2</v>
      </c>
      <c r="H52" s="19">
        <v>76.38</v>
      </c>
      <c r="I52" s="87">
        <v>5</v>
      </c>
      <c r="J52" s="17">
        <f t="shared" si="17"/>
        <v>81.38</v>
      </c>
      <c r="K52" s="88">
        <v>3</v>
      </c>
      <c r="L52" s="25">
        <v>37.43</v>
      </c>
      <c r="M52" s="87">
        <v>5</v>
      </c>
      <c r="N52" s="17">
        <f t="shared" si="18"/>
        <v>42.43</v>
      </c>
      <c r="O52" s="88">
        <v>3</v>
      </c>
      <c r="P52" s="20"/>
      <c r="Q52" s="19">
        <f t="shared" si="19"/>
        <v>153.28</v>
      </c>
      <c r="R52" s="105">
        <v>2</v>
      </c>
    </row>
    <row r="53" spans="1:18" ht="18.75" x14ac:dyDescent="0.3">
      <c r="A53" s="85">
        <v>3</v>
      </c>
      <c r="B53" s="98" t="s">
        <v>130</v>
      </c>
      <c r="C53" s="87" t="s">
        <v>115</v>
      </c>
      <c r="D53" s="17">
        <v>28.15</v>
      </c>
      <c r="E53" s="87"/>
      <c r="F53" s="17">
        <f t="shared" si="16"/>
        <v>28.15</v>
      </c>
      <c r="G53" s="88">
        <v>1</v>
      </c>
      <c r="H53" s="19">
        <v>73</v>
      </c>
      <c r="I53" s="87">
        <v>5</v>
      </c>
      <c r="J53" s="17">
        <f t="shared" si="17"/>
        <v>78</v>
      </c>
      <c r="K53" s="88">
        <v>1</v>
      </c>
      <c r="L53" s="25">
        <v>32.22</v>
      </c>
      <c r="M53" s="87">
        <v>10</v>
      </c>
      <c r="N53" s="17">
        <f t="shared" si="18"/>
        <v>42.22</v>
      </c>
      <c r="O53" s="88">
        <v>2</v>
      </c>
      <c r="P53" s="20"/>
      <c r="Q53" s="19">
        <f t="shared" si="19"/>
        <v>148.37</v>
      </c>
      <c r="R53" s="104">
        <v>1</v>
      </c>
    </row>
    <row r="54" spans="1:18" ht="18.75" x14ac:dyDescent="0.3">
      <c r="A54" s="85">
        <v>4</v>
      </c>
      <c r="B54" s="98" t="s">
        <v>131</v>
      </c>
      <c r="C54" s="87" t="s">
        <v>132</v>
      </c>
      <c r="D54" s="17">
        <v>33.409999999999997</v>
      </c>
      <c r="E54" s="87"/>
      <c r="F54" s="17">
        <f t="shared" si="16"/>
        <v>33.409999999999997</v>
      </c>
      <c r="G54" s="88">
        <v>3</v>
      </c>
      <c r="H54" s="19">
        <v>93</v>
      </c>
      <c r="I54" s="87"/>
      <c r="J54" s="17">
        <f t="shared" si="17"/>
        <v>93</v>
      </c>
      <c r="K54" s="88">
        <v>4</v>
      </c>
      <c r="L54" s="25">
        <v>32.69</v>
      </c>
      <c r="M54" s="87">
        <v>5</v>
      </c>
      <c r="N54" s="17">
        <f t="shared" si="18"/>
        <v>37.69</v>
      </c>
      <c r="O54" s="88">
        <v>1</v>
      </c>
      <c r="P54" s="20"/>
      <c r="Q54" s="19">
        <f t="shared" si="19"/>
        <v>164.1</v>
      </c>
      <c r="R54" s="106">
        <v>3</v>
      </c>
    </row>
    <row r="55" spans="1:18" ht="15.75" x14ac:dyDescent="0.25">
      <c r="A55" s="85">
        <v>5</v>
      </c>
      <c r="B55" s="98" t="s">
        <v>133</v>
      </c>
      <c r="C55" s="87" t="s">
        <v>134</v>
      </c>
      <c r="D55" s="17">
        <v>53.44</v>
      </c>
      <c r="E55" s="87"/>
      <c r="F55" s="17">
        <f t="shared" si="16"/>
        <v>53.44</v>
      </c>
      <c r="G55" s="88">
        <v>5</v>
      </c>
      <c r="H55" s="19">
        <v>152.6</v>
      </c>
      <c r="I55" s="87">
        <v>10</v>
      </c>
      <c r="J55" s="17">
        <f t="shared" si="17"/>
        <v>162.6</v>
      </c>
      <c r="K55" s="88">
        <v>5</v>
      </c>
      <c r="L55" s="25">
        <v>45.28</v>
      </c>
      <c r="M55" s="87">
        <v>35</v>
      </c>
      <c r="N55" s="17">
        <f t="shared" si="18"/>
        <v>80.28</v>
      </c>
      <c r="O55" s="88">
        <v>5</v>
      </c>
      <c r="P55" s="20"/>
      <c r="Q55" s="19">
        <f>SUM(F55+J55+N55+P55)</f>
        <v>296.32</v>
      </c>
      <c r="R55" s="90">
        <v>5</v>
      </c>
    </row>
  </sheetData>
  <mergeCells count="17">
    <mergeCell ref="B50:G50"/>
    <mergeCell ref="L5:N5"/>
    <mergeCell ref="O5:O6"/>
    <mergeCell ref="B7:G7"/>
    <mergeCell ref="B18:G18"/>
    <mergeCell ref="B26:G26"/>
    <mergeCell ref="B42:G42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U16" sqref="U16"/>
    </sheetView>
  </sheetViews>
  <sheetFormatPr defaultRowHeight="15" x14ac:dyDescent="0.25"/>
  <cols>
    <col min="1" max="1" width="4.7109375" customWidth="1"/>
    <col min="2" max="2" width="18.7109375" customWidth="1"/>
    <col min="4" max="4" width="6.7109375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5.7109375" customWidth="1"/>
    <col min="10" max="10" width="6.5703125" customWidth="1"/>
    <col min="11" max="11" width="4.5703125" customWidth="1"/>
    <col min="12" max="12" width="7.140625" customWidth="1"/>
    <col min="13" max="13" width="4.7109375" customWidth="1"/>
    <col min="14" max="14" width="8.7109375" customWidth="1"/>
    <col min="15" max="15" width="5.140625" customWidth="1"/>
    <col min="16" max="16" width="5" customWidth="1"/>
    <col min="17" max="17" width="10" customWidth="1"/>
    <col min="18" max="18" width="5.7109375" customWidth="1"/>
  </cols>
  <sheetData>
    <row r="1" spans="1:18" ht="18.75" x14ac:dyDescent="0.3">
      <c r="A1" s="76"/>
      <c r="B1" s="206" t="s">
        <v>79</v>
      </c>
      <c r="C1" s="206"/>
      <c r="D1" s="206"/>
      <c r="E1" s="206"/>
      <c r="F1" s="206"/>
      <c r="G1" s="206"/>
      <c r="H1" s="206"/>
      <c r="I1" s="206"/>
      <c r="J1" s="206"/>
      <c r="K1" s="206"/>
      <c r="L1" s="76"/>
      <c r="M1" s="76"/>
      <c r="N1" s="76"/>
      <c r="O1" s="76"/>
      <c r="P1" s="76"/>
      <c r="Q1" s="76"/>
      <c r="R1" s="76"/>
    </row>
    <row r="2" spans="1:18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18.75" x14ac:dyDescent="0.3">
      <c r="A3" s="220" t="s">
        <v>180</v>
      </c>
      <c r="B3" s="220"/>
      <c r="C3" s="220"/>
      <c r="D3" s="220"/>
      <c r="E3" s="220"/>
      <c r="F3" s="220"/>
      <c r="G3" s="220"/>
      <c r="H3" s="76"/>
      <c r="I3" s="76"/>
      <c r="J3" s="76"/>
      <c r="K3" s="76"/>
      <c r="L3" s="221" t="s">
        <v>181</v>
      </c>
      <c r="M3" s="220"/>
      <c r="N3" s="220"/>
      <c r="O3" s="220"/>
      <c r="P3" s="220"/>
      <c r="Q3" s="220"/>
      <c r="R3" s="220"/>
    </row>
    <row r="4" spans="1:18" ht="15.75" thickBot="1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ht="15.75" thickTop="1" x14ac:dyDescent="0.25">
      <c r="A5" s="222" t="s">
        <v>80</v>
      </c>
      <c r="B5" s="224" t="s">
        <v>81</v>
      </c>
      <c r="C5" s="226" t="s">
        <v>82</v>
      </c>
      <c r="D5" s="228" t="s">
        <v>83</v>
      </c>
      <c r="E5" s="228"/>
      <c r="F5" s="228"/>
      <c r="G5" s="229" t="s">
        <v>12</v>
      </c>
      <c r="H5" s="231" t="s">
        <v>84</v>
      </c>
      <c r="I5" s="228"/>
      <c r="J5" s="228"/>
      <c r="K5" s="229" t="s">
        <v>12</v>
      </c>
      <c r="L5" s="231" t="s">
        <v>85</v>
      </c>
      <c r="M5" s="228"/>
      <c r="N5" s="228"/>
      <c r="O5" s="229" t="s">
        <v>12</v>
      </c>
      <c r="P5" s="78"/>
      <c r="Q5" s="8"/>
      <c r="R5" s="10"/>
    </row>
    <row r="6" spans="1:18" ht="69" x14ac:dyDescent="0.25">
      <c r="A6" s="223"/>
      <c r="B6" s="225"/>
      <c r="C6" s="227"/>
      <c r="D6" s="79" t="s">
        <v>86</v>
      </c>
      <c r="E6" s="79" t="s">
        <v>87</v>
      </c>
      <c r="F6" s="79" t="s">
        <v>88</v>
      </c>
      <c r="G6" s="230"/>
      <c r="H6" s="80" t="s">
        <v>86</v>
      </c>
      <c r="I6" s="79" t="s">
        <v>87</v>
      </c>
      <c r="J6" s="79" t="s">
        <v>88</v>
      </c>
      <c r="K6" s="230"/>
      <c r="L6" s="80" t="s">
        <v>86</v>
      </c>
      <c r="M6" s="79" t="s">
        <v>87</v>
      </c>
      <c r="N6" s="79" t="s">
        <v>88</v>
      </c>
      <c r="O6" s="230"/>
      <c r="P6" s="81" t="s">
        <v>89</v>
      </c>
      <c r="Q6" s="80" t="s">
        <v>90</v>
      </c>
      <c r="R6" s="79" t="s">
        <v>91</v>
      </c>
    </row>
    <row r="7" spans="1:18" ht="18.75" x14ac:dyDescent="0.25">
      <c r="A7" s="82"/>
      <c r="B7" s="235" t="s">
        <v>92</v>
      </c>
      <c r="C7" s="236"/>
      <c r="D7" s="236"/>
      <c r="E7" s="236"/>
      <c r="F7" s="236"/>
      <c r="G7" s="237"/>
      <c r="H7" s="80"/>
      <c r="I7" s="79"/>
      <c r="J7" s="79"/>
      <c r="K7" s="83"/>
      <c r="L7" s="80"/>
      <c r="M7" s="79"/>
      <c r="N7" s="79"/>
      <c r="O7" s="83"/>
      <c r="P7" s="84"/>
      <c r="Q7" s="80"/>
      <c r="R7" s="79"/>
    </row>
    <row r="8" spans="1:18" ht="18.75" x14ac:dyDescent="0.3">
      <c r="A8" s="85">
        <v>1</v>
      </c>
      <c r="B8" s="86" t="s">
        <v>93</v>
      </c>
      <c r="C8" s="87" t="s">
        <v>94</v>
      </c>
      <c r="D8" s="17">
        <v>38.81</v>
      </c>
      <c r="E8" s="87">
        <v>5</v>
      </c>
      <c r="F8" s="17">
        <f t="shared" ref="F8" si="0">SUM(D8:E8)</f>
        <v>43.81</v>
      </c>
      <c r="G8" s="88">
        <v>7</v>
      </c>
      <c r="H8" s="19">
        <v>79.34</v>
      </c>
      <c r="I8" s="87"/>
      <c r="J8" s="17">
        <f t="shared" ref="J8:J14" si="1">SUM(H8:I8)</f>
        <v>79.34</v>
      </c>
      <c r="K8" s="88">
        <v>3</v>
      </c>
      <c r="L8" s="19">
        <v>38.880000000000003</v>
      </c>
      <c r="M8" s="87"/>
      <c r="N8" s="17">
        <f t="shared" ref="N8:N13" si="2">SUM(L8:M8)</f>
        <v>38.880000000000003</v>
      </c>
      <c r="O8" s="88">
        <v>3</v>
      </c>
      <c r="P8" s="89"/>
      <c r="Q8" s="19">
        <f t="shared" ref="Q8" si="3">SUM(F8+J8+N8)</f>
        <v>162.03</v>
      </c>
      <c r="R8" s="109">
        <v>3</v>
      </c>
    </row>
    <row r="9" spans="1:18" ht="15.75" x14ac:dyDescent="0.25">
      <c r="A9" s="85">
        <v>2</v>
      </c>
      <c r="B9" s="86" t="s">
        <v>95</v>
      </c>
      <c r="C9" s="87" t="s">
        <v>96</v>
      </c>
      <c r="D9" s="16">
        <v>36.619999999999997</v>
      </c>
      <c r="E9" s="87"/>
      <c r="F9" s="17">
        <f>SUM(D9:E9)</f>
        <v>36.619999999999997</v>
      </c>
      <c r="G9" s="88">
        <v>6</v>
      </c>
      <c r="H9" s="19">
        <v>100.25</v>
      </c>
      <c r="I9" s="87">
        <v>10</v>
      </c>
      <c r="J9" s="17">
        <f t="shared" si="1"/>
        <v>110.25</v>
      </c>
      <c r="K9" s="88">
        <v>6</v>
      </c>
      <c r="L9" s="25">
        <v>41.41</v>
      </c>
      <c r="M9" s="87"/>
      <c r="N9" s="17">
        <f t="shared" si="2"/>
        <v>41.41</v>
      </c>
      <c r="O9" s="88">
        <v>4</v>
      </c>
      <c r="P9" s="89"/>
      <c r="Q9" s="19">
        <f>SUM(F9+J9+N9)</f>
        <v>188.28</v>
      </c>
      <c r="R9" s="90">
        <v>4</v>
      </c>
    </row>
    <row r="10" spans="1:18" ht="18.75" x14ac:dyDescent="0.3">
      <c r="A10" s="85">
        <v>3</v>
      </c>
      <c r="B10" s="86" t="s">
        <v>97</v>
      </c>
      <c r="C10" s="87" t="s">
        <v>98</v>
      </c>
      <c r="D10" s="16">
        <v>31.63</v>
      </c>
      <c r="E10" s="87"/>
      <c r="F10" s="17">
        <f>SUM(D10:E10)</f>
        <v>31.63</v>
      </c>
      <c r="G10" s="88">
        <v>2</v>
      </c>
      <c r="H10" s="19">
        <v>64.06</v>
      </c>
      <c r="I10" s="87">
        <v>5</v>
      </c>
      <c r="J10" s="17">
        <f t="shared" si="1"/>
        <v>69.06</v>
      </c>
      <c r="K10" s="88">
        <v>2</v>
      </c>
      <c r="L10" s="25">
        <v>34.44</v>
      </c>
      <c r="M10" s="87">
        <v>10</v>
      </c>
      <c r="N10" s="17">
        <f t="shared" si="2"/>
        <v>44.44</v>
      </c>
      <c r="O10" s="88">
        <v>5</v>
      </c>
      <c r="P10" s="89"/>
      <c r="Q10" s="19">
        <f>SUM(F10+J10+N10)</f>
        <v>145.13</v>
      </c>
      <c r="R10" s="107">
        <v>2</v>
      </c>
    </row>
    <row r="11" spans="1:18" ht="18.75" x14ac:dyDescent="0.3">
      <c r="A11" s="85">
        <v>4</v>
      </c>
      <c r="B11" s="86" t="s">
        <v>99</v>
      </c>
      <c r="C11" s="87" t="s">
        <v>100</v>
      </c>
      <c r="D11" s="17">
        <v>24.19</v>
      </c>
      <c r="E11" s="87"/>
      <c r="F11" s="17">
        <f>SUM(D11:E11)</f>
        <v>24.19</v>
      </c>
      <c r="G11" s="88">
        <v>1</v>
      </c>
      <c r="H11" s="19">
        <v>55.69</v>
      </c>
      <c r="I11" s="87">
        <v>5</v>
      </c>
      <c r="J11" s="17">
        <f t="shared" si="1"/>
        <v>60.69</v>
      </c>
      <c r="K11" s="88">
        <v>1</v>
      </c>
      <c r="L11" s="25">
        <v>25.78</v>
      </c>
      <c r="M11" s="87"/>
      <c r="N11" s="17">
        <f t="shared" si="2"/>
        <v>25.78</v>
      </c>
      <c r="O11" s="88">
        <v>1</v>
      </c>
      <c r="P11" s="89"/>
      <c r="Q11" s="19">
        <f>SUM(F11+J11+N11)</f>
        <v>110.66</v>
      </c>
      <c r="R11" s="108">
        <v>1</v>
      </c>
    </row>
    <row r="12" spans="1:18" ht="15.75" x14ac:dyDescent="0.25">
      <c r="A12" s="85">
        <v>5</v>
      </c>
      <c r="B12" s="86" t="s">
        <v>177</v>
      </c>
      <c r="C12" s="87" t="s">
        <v>178</v>
      </c>
      <c r="D12" s="17">
        <v>32.57</v>
      </c>
      <c r="E12" s="87"/>
      <c r="F12" s="17">
        <f t="shared" ref="F12:F14" si="4">SUM(D12:E12)</f>
        <v>32.57</v>
      </c>
      <c r="G12" s="88">
        <v>4</v>
      </c>
      <c r="H12" s="19">
        <v>150.53</v>
      </c>
      <c r="I12" s="87">
        <v>10</v>
      </c>
      <c r="J12" s="17">
        <f t="shared" si="1"/>
        <v>160.53</v>
      </c>
      <c r="K12" s="88">
        <v>7</v>
      </c>
      <c r="L12" s="25">
        <v>36.22</v>
      </c>
      <c r="M12" s="87"/>
      <c r="N12" s="17">
        <f t="shared" si="2"/>
        <v>36.22</v>
      </c>
      <c r="O12" s="88">
        <v>2</v>
      </c>
      <c r="P12" s="89"/>
      <c r="Q12" s="19">
        <f t="shared" ref="Q12:Q13" si="5">SUM(F12+J12+N12)</f>
        <v>229.32</v>
      </c>
      <c r="R12" s="90">
        <v>6</v>
      </c>
    </row>
    <row r="13" spans="1:18" ht="15.75" x14ac:dyDescent="0.25">
      <c r="A13" s="85">
        <v>6</v>
      </c>
      <c r="B13" s="86" t="s">
        <v>179</v>
      </c>
      <c r="C13" s="87" t="s">
        <v>132</v>
      </c>
      <c r="D13" s="17">
        <v>32.130000000000003</v>
      </c>
      <c r="E13" s="87"/>
      <c r="F13" s="17">
        <f t="shared" si="4"/>
        <v>32.130000000000003</v>
      </c>
      <c r="G13" s="88">
        <v>3</v>
      </c>
      <c r="H13" s="19">
        <v>85.07</v>
      </c>
      <c r="I13" s="87"/>
      <c r="J13" s="17">
        <f t="shared" si="1"/>
        <v>85.07</v>
      </c>
      <c r="K13" s="88">
        <v>4</v>
      </c>
      <c r="L13" s="25">
        <v>43.06</v>
      </c>
      <c r="M13" s="87">
        <v>40</v>
      </c>
      <c r="N13" s="17">
        <f t="shared" si="2"/>
        <v>83.06</v>
      </c>
      <c r="O13" s="88">
        <v>6</v>
      </c>
      <c r="P13" s="89"/>
      <c r="Q13" s="19">
        <f t="shared" si="5"/>
        <v>200.26</v>
      </c>
      <c r="R13" s="90">
        <v>5</v>
      </c>
    </row>
    <row r="14" spans="1:18" ht="15.75" x14ac:dyDescent="0.25">
      <c r="A14" s="85">
        <v>7</v>
      </c>
      <c r="B14" s="86" t="s">
        <v>118</v>
      </c>
      <c r="C14" s="87" t="s">
        <v>119</v>
      </c>
      <c r="D14" s="17">
        <v>33.590000000000003</v>
      </c>
      <c r="E14" s="87"/>
      <c r="F14" s="17">
        <f t="shared" si="4"/>
        <v>33.590000000000003</v>
      </c>
      <c r="G14" s="88">
        <v>5</v>
      </c>
      <c r="H14" s="19">
        <v>85.28</v>
      </c>
      <c r="I14" s="87">
        <v>15</v>
      </c>
      <c r="J14" s="17">
        <f t="shared" si="1"/>
        <v>100.28</v>
      </c>
      <c r="K14" s="88">
        <v>5</v>
      </c>
      <c r="L14" s="25"/>
      <c r="M14" s="87"/>
      <c r="N14" s="114" t="s">
        <v>197</v>
      </c>
      <c r="O14" s="88">
        <v>7</v>
      </c>
      <c r="P14" s="89"/>
      <c r="Q14" s="110" t="s">
        <v>196</v>
      </c>
      <c r="R14" s="90">
        <v>7</v>
      </c>
    </row>
    <row r="15" spans="1:18" ht="15.75" x14ac:dyDescent="0.25">
      <c r="A15" s="85"/>
      <c r="B15" s="91"/>
      <c r="C15" s="16"/>
      <c r="D15" s="16"/>
      <c r="E15" s="16"/>
      <c r="F15" s="17"/>
      <c r="G15" s="92"/>
      <c r="H15" s="25"/>
      <c r="I15" s="16"/>
      <c r="J15" s="17"/>
      <c r="K15" s="92"/>
      <c r="L15" s="25"/>
      <c r="M15" s="16"/>
      <c r="N15" s="17"/>
      <c r="O15" s="92"/>
      <c r="P15" s="93"/>
      <c r="Q15" s="19"/>
      <c r="R15" s="90"/>
    </row>
    <row r="16" spans="1:18" ht="18.75" x14ac:dyDescent="0.3">
      <c r="A16" s="85"/>
      <c r="B16" s="238" t="s">
        <v>105</v>
      </c>
      <c r="C16" s="239"/>
      <c r="D16" s="239"/>
      <c r="E16" s="239"/>
      <c r="F16" s="239"/>
      <c r="G16" s="240"/>
      <c r="H16" s="25"/>
      <c r="I16" s="16"/>
      <c r="J16" s="17"/>
      <c r="K16" s="92"/>
      <c r="L16" s="25"/>
      <c r="M16" s="16"/>
      <c r="N16" s="17"/>
      <c r="O16" s="92"/>
      <c r="P16" s="93"/>
      <c r="Q16" s="19"/>
      <c r="R16" s="90"/>
    </row>
    <row r="17" spans="1:18" ht="18.75" x14ac:dyDescent="0.3">
      <c r="A17" s="85">
        <v>1</v>
      </c>
      <c r="B17" s="94" t="s">
        <v>172</v>
      </c>
      <c r="C17" s="87" t="s">
        <v>173</v>
      </c>
      <c r="D17" s="17">
        <v>27.82</v>
      </c>
      <c r="E17" s="87"/>
      <c r="F17" s="17">
        <f t="shared" ref="F17:F22" si="6">SUM(D17+E17)</f>
        <v>27.82</v>
      </c>
      <c r="G17" s="88">
        <v>2</v>
      </c>
      <c r="H17" s="19">
        <v>70.56</v>
      </c>
      <c r="I17" s="87">
        <v>5</v>
      </c>
      <c r="J17" s="17">
        <f t="shared" ref="J17:J22" si="7">SUM(H17+I17)</f>
        <v>75.56</v>
      </c>
      <c r="K17" s="88">
        <v>2</v>
      </c>
      <c r="L17" s="25">
        <v>32.75</v>
      </c>
      <c r="M17" s="87"/>
      <c r="N17" s="17">
        <f t="shared" ref="N17:N22" si="8">SUM(L17+M17)</f>
        <v>32.75</v>
      </c>
      <c r="O17" s="88">
        <v>1</v>
      </c>
      <c r="P17" s="89"/>
      <c r="Q17" s="19">
        <f t="shared" ref="Q17:Q22" si="9">SUM(F17+J17+N17)</f>
        <v>136.13</v>
      </c>
      <c r="R17" s="107">
        <v>2</v>
      </c>
    </row>
    <row r="18" spans="1:18" ht="18.75" x14ac:dyDescent="0.3">
      <c r="A18" s="85">
        <v>2</v>
      </c>
      <c r="B18" s="94" t="s">
        <v>107</v>
      </c>
      <c r="C18" s="87" t="s">
        <v>108</v>
      </c>
      <c r="D18" s="17">
        <v>27.56</v>
      </c>
      <c r="E18" s="87"/>
      <c r="F18" s="17">
        <f t="shared" si="6"/>
        <v>27.56</v>
      </c>
      <c r="G18" s="88">
        <v>1</v>
      </c>
      <c r="H18" s="19">
        <v>78.94</v>
      </c>
      <c r="I18" s="87">
        <v>5</v>
      </c>
      <c r="J18" s="17">
        <f t="shared" si="7"/>
        <v>83.94</v>
      </c>
      <c r="K18" s="88">
        <v>3</v>
      </c>
      <c r="L18" s="25">
        <v>34.18</v>
      </c>
      <c r="M18" s="87"/>
      <c r="N18" s="17">
        <f t="shared" si="8"/>
        <v>34.18</v>
      </c>
      <c r="O18" s="88">
        <v>3</v>
      </c>
      <c r="P18" s="89"/>
      <c r="Q18" s="19">
        <f t="shared" si="9"/>
        <v>145.68</v>
      </c>
      <c r="R18" s="109">
        <v>3</v>
      </c>
    </row>
    <row r="19" spans="1:18" ht="15.75" x14ac:dyDescent="0.25">
      <c r="A19" s="85">
        <v>3</v>
      </c>
      <c r="B19" s="94" t="s">
        <v>182</v>
      </c>
      <c r="C19" s="87" t="s">
        <v>183</v>
      </c>
      <c r="D19" s="17">
        <v>29.13</v>
      </c>
      <c r="E19" s="87"/>
      <c r="F19" s="17">
        <f t="shared" si="6"/>
        <v>29.13</v>
      </c>
      <c r="G19" s="88">
        <v>3</v>
      </c>
      <c r="H19" s="19">
        <v>105.15</v>
      </c>
      <c r="I19" s="87">
        <v>10</v>
      </c>
      <c r="J19" s="17">
        <f t="shared" si="7"/>
        <v>115.15</v>
      </c>
      <c r="K19" s="88">
        <v>6</v>
      </c>
      <c r="L19" s="19">
        <v>36.93</v>
      </c>
      <c r="M19" s="87">
        <v>35</v>
      </c>
      <c r="N19" s="17">
        <f t="shared" si="8"/>
        <v>71.930000000000007</v>
      </c>
      <c r="O19" s="88">
        <v>6</v>
      </c>
      <c r="P19" s="89"/>
      <c r="Q19" s="19">
        <f t="shared" si="9"/>
        <v>216.21</v>
      </c>
      <c r="R19" s="90">
        <v>6</v>
      </c>
    </row>
    <row r="20" spans="1:18" ht="15.75" x14ac:dyDescent="0.25">
      <c r="A20" s="85">
        <v>4</v>
      </c>
      <c r="B20" s="94" t="s">
        <v>111</v>
      </c>
      <c r="C20" s="87" t="s">
        <v>112</v>
      </c>
      <c r="D20" s="17">
        <v>32.9</v>
      </c>
      <c r="E20" s="87"/>
      <c r="F20" s="17">
        <f t="shared" si="6"/>
        <v>32.9</v>
      </c>
      <c r="G20" s="88">
        <v>5</v>
      </c>
      <c r="H20" s="19">
        <v>80.5</v>
      </c>
      <c r="I20" s="87">
        <v>5</v>
      </c>
      <c r="J20" s="17">
        <f t="shared" si="7"/>
        <v>85.5</v>
      </c>
      <c r="K20" s="88">
        <v>4</v>
      </c>
      <c r="L20" s="19">
        <v>30.34</v>
      </c>
      <c r="M20" s="87">
        <v>5</v>
      </c>
      <c r="N20" s="17">
        <f t="shared" si="8"/>
        <v>35.340000000000003</v>
      </c>
      <c r="O20" s="88">
        <v>4</v>
      </c>
      <c r="P20" s="89"/>
      <c r="Q20" s="19">
        <f t="shared" si="9"/>
        <v>153.74</v>
      </c>
      <c r="R20" s="90">
        <v>4</v>
      </c>
    </row>
    <row r="21" spans="1:18" ht="15.75" x14ac:dyDescent="0.25">
      <c r="A21" s="85">
        <v>5</v>
      </c>
      <c r="B21" s="94" t="s">
        <v>174</v>
      </c>
      <c r="C21" s="87" t="s">
        <v>175</v>
      </c>
      <c r="D21" s="17">
        <v>34.28</v>
      </c>
      <c r="E21" s="87"/>
      <c r="F21" s="17">
        <f t="shared" si="6"/>
        <v>34.28</v>
      </c>
      <c r="G21" s="88">
        <v>6</v>
      </c>
      <c r="H21" s="19">
        <v>87.81</v>
      </c>
      <c r="I21" s="87">
        <v>5</v>
      </c>
      <c r="J21" s="17">
        <f t="shared" si="7"/>
        <v>92.81</v>
      </c>
      <c r="K21" s="88">
        <v>5</v>
      </c>
      <c r="L21" s="19">
        <v>41.5</v>
      </c>
      <c r="M21" s="87">
        <v>5</v>
      </c>
      <c r="N21" s="17">
        <f t="shared" si="8"/>
        <v>46.5</v>
      </c>
      <c r="O21" s="88">
        <v>5</v>
      </c>
      <c r="P21" s="89"/>
      <c r="Q21" s="19">
        <f t="shared" si="9"/>
        <v>173.59</v>
      </c>
      <c r="R21" s="90">
        <v>5</v>
      </c>
    </row>
    <row r="22" spans="1:18" ht="18.75" x14ac:dyDescent="0.3">
      <c r="A22" s="85">
        <v>6</v>
      </c>
      <c r="B22" s="94" t="s">
        <v>172</v>
      </c>
      <c r="C22" s="87" t="s">
        <v>176</v>
      </c>
      <c r="D22" s="17">
        <v>29.25</v>
      </c>
      <c r="E22" s="87"/>
      <c r="F22" s="17">
        <f t="shared" si="6"/>
        <v>29.25</v>
      </c>
      <c r="G22" s="88">
        <v>4</v>
      </c>
      <c r="H22" s="19">
        <v>68.5</v>
      </c>
      <c r="I22" s="87">
        <v>5</v>
      </c>
      <c r="J22" s="17">
        <f t="shared" si="7"/>
        <v>73.5</v>
      </c>
      <c r="K22" s="88">
        <v>1</v>
      </c>
      <c r="L22" s="19">
        <v>28.03</v>
      </c>
      <c r="M22" s="87">
        <v>5</v>
      </c>
      <c r="N22" s="17">
        <f t="shared" si="8"/>
        <v>33.03</v>
      </c>
      <c r="O22" s="88">
        <v>2</v>
      </c>
      <c r="P22" s="89"/>
      <c r="Q22" s="19">
        <f t="shared" si="9"/>
        <v>135.78</v>
      </c>
      <c r="R22" s="108">
        <v>1</v>
      </c>
    </row>
    <row r="23" spans="1:18" ht="15.75" x14ac:dyDescent="0.25">
      <c r="A23" s="85"/>
      <c r="B23" s="94"/>
      <c r="C23" s="87"/>
      <c r="D23" s="17"/>
      <c r="E23" s="87"/>
      <c r="F23" s="17"/>
      <c r="G23" s="88"/>
      <c r="H23" s="19"/>
      <c r="I23" s="87"/>
      <c r="J23" s="17"/>
      <c r="K23" s="88"/>
      <c r="L23" s="19"/>
      <c r="M23" s="87"/>
      <c r="N23" s="17"/>
      <c r="O23" s="88"/>
      <c r="P23" s="89"/>
      <c r="Q23" s="19"/>
      <c r="R23" s="90"/>
    </row>
    <row r="24" spans="1:18" ht="18.75" x14ac:dyDescent="0.3">
      <c r="A24" s="85"/>
      <c r="B24" s="241" t="s">
        <v>114</v>
      </c>
      <c r="C24" s="242"/>
      <c r="D24" s="242"/>
      <c r="E24" s="242"/>
      <c r="F24" s="242"/>
      <c r="G24" s="243"/>
      <c r="H24" s="25"/>
      <c r="I24" s="16"/>
      <c r="J24" s="17"/>
      <c r="K24" s="92"/>
      <c r="L24" s="25"/>
      <c r="M24" s="16"/>
      <c r="N24" s="95"/>
      <c r="O24" s="92"/>
      <c r="P24" s="93"/>
      <c r="Q24" s="19"/>
      <c r="R24" s="90"/>
    </row>
    <row r="25" spans="1:18" ht="15.75" x14ac:dyDescent="0.25">
      <c r="A25" s="85">
        <v>1</v>
      </c>
      <c r="B25" s="96" t="s">
        <v>184</v>
      </c>
      <c r="C25" s="87" t="s">
        <v>185</v>
      </c>
      <c r="D25" s="97">
        <v>34.69</v>
      </c>
      <c r="E25" s="87"/>
      <c r="F25" s="17">
        <f t="shared" ref="F25:F48" si="10">SUM(D25+E25)</f>
        <v>34.69</v>
      </c>
      <c r="G25" s="88">
        <v>5</v>
      </c>
      <c r="H25" s="19">
        <v>94.66</v>
      </c>
      <c r="I25" s="87">
        <v>5</v>
      </c>
      <c r="J25" s="17">
        <f t="shared" ref="J25:J48" si="11">SUM(H25+I25)</f>
        <v>99.66</v>
      </c>
      <c r="K25" s="88">
        <v>5</v>
      </c>
      <c r="L25" s="19">
        <v>36.19</v>
      </c>
      <c r="M25" s="87">
        <v>30</v>
      </c>
      <c r="N25" s="111">
        <f>SUM(L25+M25)</f>
        <v>66.19</v>
      </c>
      <c r="O25" s="88">
        <v>11</v>
      </c>
      <c r="P25" s="20"/>
      <c r="Q25" s="19">
        <f>SUM(F25+J25+N25+P25)</f>
        <v>200.54</v>
      </c>
      <c r="R25" s="90">
        <v>6</v>
      </c>
    </row>
    <row r="26" spans="1:18" ht="18.75" x14ac:dyDescent="0.3">
      <c r="A26" s="85">
        <v>2</v>
      </c>
      <c r="B26" s="96" t="s">
        <v>146</v>
      </c>
      <c r="C26" s="87" t="s">
        <v>147</v>
      </c>
      <c r="D26" s="17">
        <v>32.72</v>
      </c>
      <c r="E26" s="87"/>
      <c r="F26" s="17">
        <f t="shared" si="10"/>
        <v>32.72</v>
      </c>
      <c r="G26" s="88">
        <v>3</v>
      </c>
      <c r="H26" s="19">
        <v>80.02</v>
      </c>
      <c r="I26" s="87"/>
      <c r="J26" s="17">
        <f t="shared" si="11"/>
        <v>80.02</v>
      </c>
      <c r="K26" s="88">
        <v>2</v>
      </c>
      <c r="L26" s="19">
        <v>39.6</v>
      </c>
      <c r="M26" s="87">
        <v>10</v>
      </c>
      <c r="N26" s="17">
        <f>SUM(L26:M26)</f>
        <v>49.6</v>
      </c>
      <c r="O26" s="88">
        <v>6</v>
      </c>
      <c r="P26" s="20"/>
      <c r="Q26" s="19">
        <f t="shared" ref="Q26:Q37" si="12">SUM(F26+J26+N26+P26)</f>
        <v>162.34</v>
      </c>
      <c r="R26" s="109">
        <v>3</v>
      </c>
    </row>
    <row r="27" spans="1:18" ht="15.75" x14ac:dyDescent="0.25">
      <c r="A27" s="85">
        <v>3</v>
      </c>
      <c r="B27" s="96" t="s">
        <v>148</v>
      </c>
      <c r="C27" s="87" t="s">
        <v>134</v>
      </c>
      <c r="D27" s="17">
        <v>36.659999999999997</v>
      </c>
      <c r="E27" s="87">
        <v>20</v>
      </c>
      <c r="F27" s="17">
        <f t="shared" si="10"/>
        <v>56.66</v>
      </c>
      <c r="G27" s="88">
        <v>15</v>
      </c>
      <c r="H27" s="19">
        <v>104.6</v>
      </c>
      <c r="I27" s="87">
        <v>20</v>
      </c>
      <c r="J27" s="17">
        <f t="shared" si="11"/>
        <v>124.6</v>
      </c>
      <c r="K27" s="88">
        <v>12</v>
      </c>
      <c r="L27" s="19">
        <v>81.39</v>
      </c>
      <c r="M27" s="87">
        <v>45</v>
      </c>
      <c r="N27" s="17">
        <f>SUM(L27:M27)</f>
        <v>126.39</v>
      </c>
      <c r="O27" s="88">
        <v>15</v>
      </c>
      <c r="P27" s="20">
        <v>15</v>
      </c>
      <c r="Q27" s="19">
        <f t="shared" si="12"/>
        <v>322.64999999999998</v>
      </c>
      <c r="R27" s="90">
        <v>15</v>
      </c>
    </row>
    <row r="28" spans="1:18" ht="18.75" x14ac:dyDescent="0.3">
      <c r="A28" s="85">
        <v>4</v>
      </c>
      <c r="B28" s="96" t="s">
        <v>149</v>
      </c>
      <c r="C28" s="87" t="s">
        <v>150</v>
      </c>
      <c r="D28" s="17">
        <v>29</v>
      </c>
      <c r="E28" s="87"/>
      <c r="F28" s="17">
        <f t="shared" si="10"/>
        <v>29</v>
      </c>
      <c r="G28" s="88">
        <v>1</v>
      </c>
      <c r="H28" s="19">
        <v>85</v>
      </c>
      <c r="I28" s="87">
        <v>10</v>
      </c>
      <c r="J28" s="17">
        <f t="shared" si="11"/>
        <v>95</v>
      </c>
      <c r="K28" s="88">
        <v>4</v>
      </c>
      <c r="L28" s="19">
        <v>33.840000000000003</v>
      </c>
      <c r="M28" s="87"/>
      <c r="N28" s="17">
        <f t="shared" ref="N28:N39" si="13">SUM(L28:M28)</f>
        <v>33.840000000000003</v>
      </c>
      <c r="O28" s="88">
        <v>1</v>
      </c>
      <c r="P28" s="20"/>
      <c r="Q28" s="19">
        <f t="shared" si="12"/>
        <v>157.84</v>
      </c>
      <c r="R28" s="107">
        <v>2</v>
      </c>
    </row>
    <row r="29" spans="1:18" ht="15.75" x14ac:dyDescent="0.25">
      <c r="A29" s="85">
        <v>5</v>
      </c>
      <c r="B29" s="96" t="s">
        <v>151</v>
      </c>
      <c r="C29" s="87" t="s">
        <v>106</v>
      </c>
      <c r="D29" s="17">
        <v>44.28</v>
      </c>
      <c r="E29" s="87"/>
      <c r="F29" s="17">
        <f t="shared" si="10"/>
        <v>44.28</v>
      </c>
      <c r="G29" s="88">
        <v>11</v>
      </c>
      <c r="H29" s="19">
        <v>103.91</v>
      </c>
      <c r="I29" s="87">
        <v>5</v>
      </c>
      <c r="J29" s="17">
        <f t="shared" si="11"/>
        <v>108.91</v>
      </c>
      <c r="K29" s="88">
        <v>8</v>
      </c>
      <c r="L29" s="19">
        <v>73.44</v>
      </c>
      <c r="M29" s="87">
        <v>10</v>
      </c>
      <c r="N29" s="17">
        <f t="shared" si="13"/>
        <v>83.44</v>
      </c>
      <c r="O29" s="88">
        <v>13</v>
      </c>
      <c r="P29" s="20"/>
      <c r="Q29" s="19">
        <f t="shared" si="12"/>
        <v>236.63</v>
      </c>
      <c r="R29" s="90">
        <v>10</v>
      </c>
    </row>
    <row r="30" spans="1:18" ht="15.75" x14ac:dyDescent="0.25">
      <c r="A30" s="85">
        <v>6</v>
      </c>
      <c r="B30" s="96" t="s">
        <v>152</v>
      </c>
      <c r="C30" s="87" t="s">
        <v>153</v>
      </c>
      <c r="D30" s="17">
        <v>49.47</v>
      </c>
      <c r="E30" s="87"/>
      <c r="F30" s="17">
        <f t="shared" si="10"/>
        <v>49.47</v>
      </c>
      <c r="G30" s="88">
        <v>13</v>
      </c>
      <c r="H30" s="19">
        <v>117</v>
      </c>
      <c r="I30" s="87">
        <v>5</v>
      </c>
      <c r="J30" s="17">
        <f t="shared" si="11"/>
        <v>122</v>
      </c>
      <c r="K30" s="88">
        <v>11</v>
      </c>
      <c r="L30" s="19">
        <v>70.88</v>
      </c>
      <c r="M30" s="87">
        <v>30</v>
      </c>
      <c r="N30" s="17">
        <f t="shared" si="13"/>
        <v>100.88</v>
      </c>
      <c r="O30" s="88">
        <v>14</v>
      </c>
      <c r="P30" s="20"/>
      <c r="Q30" s="19">
        <f t="shared" si="12"/>
        <v>272.35000000000002</v>
      </c>
      <c r="R30" s="90">
        <v>14</v>
      </c>
    </row>
    <row r="31" spans="1:18" ht="15.75" x14ac:dyDescent="0.25">
      <c r="A31" s="85">
        <v>7</v>
      </c>
      <c r="B31" s="96" t="s">
        <v>154</v>
      </c>
      <c r="C31" s="87" t="s">
        <v>155</v>
      </c>
      <c r="D31" s="17">
        <v>41.72</v>
      </c>
      <c r="E31" s="87"/>
      <c r="F31" s="17">
        <f t="shared" si="10"/>
        <v>41.72</v>
      </c>
      <c r="G31" s="88">
        <v>10</v>
      </c>
      <c r="H31" s="19">
        <v>107.69</v>
      </c>
      <c r="I31" s="87">
        <v>10</v>
      </c>
      <c r="J31" s="17">
        <f t="shared" si="11"/>
        <v>117.69</v>
      </c>
      <c r="K31" s="88">
        <v>9</v>
      </c>
      <c r="L31" s="19">
        <v>43.28</v>
      </c>
      <c r="M31" s="87"/>
      <c r="N31" s="17">
        <f t="shared" si="13"/>
        <v>43.28</v>
      </c>
      <c r="O31" s="88">
        <v>3</v>
      </c>
      <c r="P31" s="20"/>
      <c r="Q31" s="19">
        <f t="shared" si="12"/>
        <v>202.69</v>
      </c>
      <c r="R31" s="90">
        <v>7</v>
      </c>
    </row>
    <row r="32" spans="1:18" ht="15.75" x14ac:dyDescent="0.25">
      <c r="A32" s="85">
        <v>8</v>
      </c>
      <c r="B32" s="96" t="s">
        <v>156</v>
      </c>
      <c r="C32" s="87" t="s">
        <v>157</v>
      </c>
      <c r="D32" s="17">
        <v>47.06</v>
      </c>
      <c r="E32" s="87"/>
      <c r="F32" s="17">
        <f t="shared" si="10"/>
        <v>47.06</v>
      </c>
      <c r="G32" s="88">
        <v>12</v>
      </c>
      <c r="H32" s="19">
        <v>114.96</v>
      </c>
      <c r="I32" s="87">
        <v>5</v>
      </c>
      <c r="J32" s="17">
        <f t="shared" si="11"/>
        <v>119.96</v>
      </c>
      <c r="K32" s="88">
        <v>10</v>
      </c>
      <c r="L32" s="19">
        <v>53.68</v>
      </c>
      <c r="M32" s="87"/>
      <c r="N32" s="17">
        <f t="shared" si="13"/>
        <v>53.68</v>
      </c>
      <c r="O32" s="88">
        <v>8</v>
      </c>
      <c r="P32" s="20"/>
      <c r="Q32" s="19">
        <f t="shared" si="12"/>
        <v>220.7</v>
      </c>
      <c r="R32" s="90">
        <v>9</v>
      </c>
    </row>
    <row r="33" spans="1:18" ht="15.75" x14ac:dyDescent="0.25">
      <c r="A33" s="85">
        <v>9</v>
      </c>
      <c r="B33" s="96" t="s">
        <v>158</v>
      </c>
      <c r="C33" s="87" t="s">
        <v>159</v>
      </c>
      <c r="D33" s="17">
        <v>31.5</v>
      </c>
      <c r="E33" s="87"/>
      <c r="F33" s="17">
        <f t="shared" si="10"/>
        <v>31.5</v>
      </c>
      <c r="G33" s="88">
        <v>2</v>
      </c>
      <c r="H33" s="19">
        <v>105.78</v>
      </c>
      <c r="I33" s="87">
        <v>35</v>
      </c>
      <c r="J33" s="17">
        <f t="shared" si="11"/>
        <v>140.78</v>
      </c>
      <c r="K33" s="88">
        <v>13</v>
      </c>
      <c r="L33" s="19">
        <v>48.57</v>
      </c>
      <c r="M33" s="87">
        <v>30</v>
      </c>
      <c r="N33" s="17">
        <f t="shared" si="13"/>
        <v>78.569999999999993</v>
      </c>
      <c r="O33" s="88">
        <v>12</v>
      </c>
      <c r="P33" s="20"/>
      <c r="Q33" s="19">
        <f t="shared" si="12"/>
        <v>250.85</v>
      </c>
      <c r="R33" s="90">
        <v>12</v>
      </c>
    </row>
    <row r="34" spans="1:18" ht="15.75" x14ac:dyDescent="0.25">
      <c r="A34" s="85">
        <v>10</v>
      </c>
      <c r="B34" s="96" t="s">
        <v>160</v>
      </c>
      <c r="C34" s="87" t="s">
        <v>161</v>
      </c>
      <c r="D34" s="17">
        <v>51</v>
      </c>
      <c r="E34" s="87"/>
      <c r="F34" s="17">
        <f t="shared" si="10"/>
        <v>51</v>
      </c>
      <c r="G34" s="88">
        <v>14</v>
      </c>
      <c r="H34" s="19">
        <v>149.25</v>
      </c>
      <c r="I34" s="87"/>
      <c r="J34" s="17">
        <f t="shared" si="11"/>
        <v>149.25</v>
      </c>
      <c r="K34" s="88">
        <v>14</v>
      </c>
      <c r="L34" s="19">
        <v>43.88</v>
      </c>
      <c r="M34" s="87"/>
      <c r="N34" s="17">
        <f t="shared" si="13"/>
        <v>43.88</v>
      </c>
      <c r="O34" s="88">
        <v>4</v>
      </c>
      <c r="P34" s="20"/>
      <c r="Q34" s="19">
        <f t="shared" si="12"/>
        <v>244.13</v>
      </c>
      <c r="R34" s="90">
        <v>11</v>
      </c>
    </row>
    <row r="35" spans="1:18" ht="15.75" x14ac:dyDescent="0.25">
      <c r="A35" s="85">
        <v>11</v>
      </c>
      <c r="B35" s="96" t="s">
        <v>162</v>
      </c>
      <c r="C35" s="87" t="s">
        <v>163</v>
      </c>
      <c r="D35" s="17">
        <v>36.15</v>
      </c>
      <c r="E35" s="87"/>
      <c r="F35" s="17">
        <f t="shared" si="10"/>
        <v>36.15</v>
      </c>
      <c r="G35" s="88">
        <v>6</v>
      </c>
      <c r="H35" s="19">
        <v>89.87</v>
      </c>
      <c r="I35" s="87">
        <v>5</v>
      </c>
      <c r="J35" s="17">
        <f t="shared" si="11"/>
        <v>94.87</v>
      </c>
      <c r="K35" s="88">
        <v>3</v>
      </c>
      <c r="L35" s="19">
        <v>38.47</v>
      </c>
      <c r="M35" s="87">
        <v>25</v>
      </c>
      <c r="N35" s="17">
        <f t="shared" si="13"/>
        <v>63.47</v>
      </c>
      <c r="O35" s="88">
        <v>10</v>
      </c>
      <c r="P35" s="20"/>
      <c r="Q35" s="19">
        <f t="shared" si="12"/>
        <v>194.49</v>
      </c>
      <c r="R35" s="90">
        <v>4</v>
      </c>
    </row>
    <row r="36" spans="1:18" ht="15.75" x14ac:dyDescent="0.25">
      <c r="A36" s="85">
        <v>12</v>
      </c>
      <c r="B36" s="96" t="s">
        <v>164</v>
      </c>
      <c r="C36" s="87" t="s">
        <v>165</v>
      </c>
      <c r="D36" s="17">
        <v>34.4</v>
      </c>
      <c r="E36" s="87">
        <v>5</v>
      </c>
      <c r="F36" s="17">
        <f t="shared" si="10"/>
        <v>39.4</v>
      </c>
      <c r="G36" s="88">
        <v>7</v>
      </c>
      <c r="H36" s="19">
        <v>101.49</v>
      </c>
      <c r="I36" s="87">
        <v>5</v>
      </c>
      <c r="J36" s="17">
        <f t="shared" si="11"/>
        <v>106.49</v>
      </c>
      <c r="K36" s="88">
        <v>6</v>
      </c>
      <c r="L36" s="19">
        <v>49.84</v>
      </c>
      <c r="M36" s="87"/>
      <c r="N36" s="17">
        <f t="shared" si="13"/>
        <v>49.84</v>
      </c>
      <c r="O36" s="88">
        <v>7</v>
      </c>
      <c r="P36" s="20"/>
      <c r="Q36" s="19">
        <f t="shared" si="12"/>
        <v>195.73</v>
      </c>
      <c r="R36" s="90">
        <v>5</v>
      </c>
    </row>
    <row r="37" spans="1:18" ht="15.75" x14ac:dyDescent="0.25">
      <c r="A37" s="85">
        <v>13</v>
      </c>
      <c r="B37" s="96" t="s">
        <v>136</v>
      </c>
      <c r="C37" s="87" t="s">
        <v>106</v>
      </c>
      <c r="D37" s="17">
        <v>40.72</v>
      </c>
      <c r="E37" s="87"/>
      <c r="F37" s="17">
        <f t="shared" si="10"/>
        <v>40.72</v>
      </c>
      <c r="G37" s="88">
        <v>8</v>
      </c>
      <c r="H37" s="19">
        <v>96.59</v>
      </c>
      <c r="I37" s="87">
        <v>5</v>
      </c>
      <c r="J37" s="17">
        <f t="shared" si="11"/>
        <v>101.59</v>
      </c>
      <c r="K37" s="88">
        <v>7</v>
      </c>
      <c r="L37" s="19">
        <v>52.68</v>
      </c>
      <c r="M37" s="87">
        <v>10</v>
      </c>
      <c r="N37" s="17">
        <f t="shared" si="13"/>
        <v>62.68</v>
      </c>
      <c r="O37" s="88">
        <v>9</v>
      </c>
      <c r="P37" s="20"/>
      <c r="Q37" s="19">
        <f t="shared" si="12"/>
        <v>204.99</v>
      </c>
      <c r="R37" s="90">
        <v>8</v>
      </c>
    </row>
    <row r="38" spans="1:18" ht="18.75" x14ac:dyDescent="0.3">
      <c r="A38" s="85">
        <v>14</v>
      </c>
      <c r="B38" s="96" t="s">
        <v>97</v>
      </c>
      <c r="C38" s="87" t="s">
        <v>186</v>
      </c>
      <c r="D38" s="17">
        <v>34.6</v>
      </c>
      <c r="E38" s="87"/>
      <c r="F38" s="17">
        <f t="shared" si="10"/>
        <v>34.6</v>
      </c>
      <c r="G38" s="88">
        <v>4</v>
      </c>
      <c r="H38" s="19">
        <v>70.81</v>
      </c>
      <c r="I38" s="87"/>
      <c r="J38" s="17">
        <f>SUM(H38+I38)</f>
        <v>70.81</v>
      </c>
      <c r="K38" s="88">
        <v>1</v>
      </c>
      <c r="L38" s="25">
        <v>35.880000000000003</v>
      </c>
      <c r="M38" s="87">
        <v>10</v>
      </c>
      <c r="N38" s="17">
        <f t="shared" si="13"/>
        <v>45.88</v>
      </c>
      <c r="O38" s="88">
        <v>5</v>
      </c>
      <c r="P38" s="20"/>
      <c r="Q38" s="19">
        <f>SUM(F38+J38+N38+P38)</f>
        <v>151.29</v>
      </c>
      <c r="R38" s="108">
        <v>1</v>
      </c>
    </row>
    <row r="39" spans="1:18" s="76" customFormat="1" ht="15.75" x14ac:dyDescent="0.25">
      <c r="A39" s="85">
        <v>15</v>
      </c>
      <c r="B39" s="96" t="s">
        <v>187</v>
      </c>
      <c r="C39" s="87" t="s">
        <v>188</v>
      </c>
      <c r="D39" s="17">
        <v>41.19</v>
      </c>
      <c r="E39" s="87"/>
      <c r="F39" s="17">
        <f t="shared" si="10"/>
        <v>41.19</v>
      </c>
      <c r="G39" s="88">
        <v>9</v>
      </c>
      <c r="H39" s="19">
        <v>181.28</v>
      </c>
      <c r="I39" s="87"/>
      <c r="J39" s="17">
        <f>SUM(H39+I39)</f>
        <v>181.28</v>
      </c>
      <c r="K39" s="88">
        <v>15</v>
      </c>
      <c r="L39" s="25">
        <v>36.909999999999997</v>
      </c>
      <c r="M39" s="87"/>
      <c r="N39" s="17">
        <f t="shared" si="13"/>
        <v>36.909999999999997</v>
      </c>
      <c r="O39" s="88">
        <v>2</v>
      </c>
      <c r="P39" s="20"/>
      <c r="Q39" s="19">
        <f>SUM(F39+J39+N39+P39)</f>
        <v>259.38</v>
      </c>
      <c r="R39" s="90">
        <v>13</v>
      </c>
    </row>
    <row r="40" spans="1:18" ht="15.75" x14ac:dyDescent="0.25">
      <c r="A40" s="85"/>
      <c r="B40" s="31"/>
      <c r="C40" s="16"/>
      <c r="D40" s="16"/>
      <c r="E40" s="16"/>
      <c r="F40" s="17"/>
      <c r="G40" s="92"/>
      <c r="H40" s="25"/>
      <c r="I40" s="16"/>
      <c r="J40" s="17"/>
      <c r="K40" s="92"/>
      <c r="L40" s="25"/>
      <c r="M40" s="16"/>
      <c r="N40" s="17"/>
      <c r="O40" s="92"/>
      <c r="P40" s="20"/>
      <c r="Q40" s="19"/>
      <c r="R40" s="90"/>
    </row>
    <row r="41" spans="1:18" ht="18.75" x14ac:dyDescent="0.3">
      <c r="A41" s="85"/>
      <c r="B41" s="232" t="s">
        <v>120</v>
      </c>
      <c r="C41" s="233"/>
      <c r="D41" s="233"/>
      <c r="E41" s="233"/>
      <c r="F41" s="233"/>
      <c r="G41" s="234"/>
      <c r="H41" s="25"/>
      <c r="I41" s="16"/>
      <c r="J41" s="17"/>
      <c r="K41" s="92"/>
      <c r="L41" s="25"/>
      <c r="M41" s="16"/>
      <c r="N41" s="17"/>
      <c r="O41" s="92"/>
      <c r="P41" s="20"/>
      <c r="Q41" s="19"/>
      <c r="R41" s="90"/>
    </row>
    <row r="42" spans="1:18" ht="15.75" x14ac:dyDescent="0.25">
      <c r="A42" s="85">
        <v>1</v>
      </c>
      <c r="B42" s="98" t="s">
        <v>113</v>
      </c>
      <c r="C42" s="87" t="s">
        <v>135</v>
      </c>
      <c r="D42" s="17">
        <v>39.65</v>
      </c>
      <c r="E42" s="87"/>
      <c r="F42" s="17">
        <f t="shared" si="10"/>
        <v>39.65</v>
      </c>
      <c r="G42" s="88">
        <v>1</v>
      </c>
      <c r="H42" s="19">
        <v>100.31</v>
      </c>
      <c r="I42" s="87"/>
      <c r="J42" s="17">
        <f t="shared" si="11"/>
        <v>100.31</v>
      </c>
      <c r="K42" s="88">
        <v>3</v>
      </c>
      <c r="L42" s="25">
        <v>40.32</v>
      </c>
      <c r="M42" s="87">
        <v>30</v>
      </c>
      <c r="N42" s="17">
        <f t="shared" ref="N42:N48" si="14">SUM(L42+M42)</f>
        <v>70.319999999999993</v>
      </c>
      <c r="O42" s="88">
        <v>6</v>
      </c>
      <c r="P42" s="20"/>
      <c r="Q42" s="19">
        <f t="shared" ref="Q42:Q48" si="15">SUM(F42+J42+N42)</f>
        <v>210.28</v>
      </c>
      <c r="R42" s="90">
        <v>4</v>
      </c>
    </row>
    <row r="43" spans="1:18" ht="15.75" x14ac:dyDescent="0.25">
      <c r="A43" s="85">
        <v>2</v>
      </c>
      <c r="B43" s="98" t="s">
        <v>121</v>
      </c>
      <c r="C43" s="87" t="s">
        <v>122</v>
      </c>
      <c r="D43" s="17">
        <v>52.25</v>
      </c>
      <c r="E43" s="20"/>
      <c r="F43" s="17">
        <f t="shared" si="10"/>
        <v>52.25</v>
      </c>
      <c r="G43" s="88">
        <v>6</v>
      </c>
      <c r="H43" s="19">
        <v>97.72</v>
      </c>
      <c r="I43" s="87">
        <v>5</v>
      </c>
      <c r="J43" s="17">
        <f t="shared" si="11"/>
        <v>102.72</v>
      </c>
      <c r="K43" s="88">
        <v>4</v>
      </c>
      <c r="L43" s="19">
        <v>41.4</v>
      </c>
      <c r="M43" s="87">
        <v>25</v>
      </c>
      <c r="N43" s="17">
        <f t="shared" si="14"/>
        <v>66.400000000000006</v>
      </c>
      <c r="O43" s="88">
        <v>4</v>
      </c>
      <c r="P43" s="20"/>
      <c r="Q43" s="19">
        <f t="shared" si="15"/>
        <v>221.37</v>
      </c>
      <c r="R43" s="90">
        <v>5</v>
      </c>
    </row>
    <row r="44" spans="1:18" ht="15.75" x14ac:dyDescent="0.25">
      <c r="A44" s="99">
        <v>3</v>
      </c>
      <c r="B44" s="98" t="s">
        <v>136</v>
      </c>
      <c r="C44" s="87" t="s">
        <v>137</v>
      </c>
      <c r="D44" s="17">
        <v>40.32</v>
      </c>
      <c r="E44" s="20"/>
      <c r="F44" s="17">
        <f t="shared" si="10"/>
        <v>40.32</v>
      </c>
      <c r="G44" s="100">
        <v>2</v>
      </c>
      <c r="H44" s="19">
        <v>131.87</v>
      </c>
      <c r="I44" s="87"/>
      <c r="J44" s="17">
        <f t="shared" si="11"/>
        <v>131.87</v>
      </c>
      <c r="K44" s="88">
        <v>6</v>
      </c>
      <c r="L44" s="19">
        <v>33.81</v>
      </c>
      <c r="M44" s="87">
        <v>30</v>
      </c>
      <c r="N44" s="17">
        <f t="shared" si="14"/>
        <v>63.81</v>
      </c>
      <c r="O44" s="88">
        <v>2</v>
      </c>
      <c r="P44" s="20"/>
      <c r="Q44" s="19">
        <f t="shared" si="15"/>
        <v>236</v>
      </c>
      <c r="R44" s="90">
        <v>6</v>
      </c>
    </row>
    <row r="45" spans="1:18" ht="18.75" x14ac:dyDescent="0.3">
      <c r="A45" s="99">
        <v>4</v>
      </c>
      <c r="B45" s="98" t="s">
        <v>138</v>
      </c>
      <c r="C45" s="87" t="s">
        <v>139</v>
      </c>
      <c r="D45" s="17">
        <v>41.03</v>
      </c>
      <c r="E45" s="20"/>
      <c r="F45" s="17">
        <f t="shared" si="10"/>
        <v>41.03</v>
      </c>
      <c r="G45" s="100">
        <v>4</v>
      </c>
      <c r="H45" s="19">
        <v>103.1</v>
      </c>
      <c r="I45" s="87"/>
      <c r="J45" s="17">
        <f t="shared" si="11"/>
        <v>103.1</v>
      </c>
      <c r="K45" s="88">
        <v>5</v>
      </c>
      <c r="L45" s="19">
        <v>40.5</v>
      </c>
      <c r="M45" s="87">
        <v>25</v>
      </c>
      <c r="N45" s="17">
        <f t="shared" si="14"/>
        <v>65.5</v>
      </c>
      <c r="O45" s="88">
        <v>3</v>
      </c>
      <c r="P45" s="20"/>
      <c r="Q45" s="19">
        <f t="shared" si="15"/>
        <v>209.63</v>
      </c>
      <c r="R45" s="109">
        <v>3</v>
      </c>
    </row>
    <row r="46" spans="1:18" ht="18.75" x14ac:dyDescent="0.3">
      <c r="A46" s="99">
        <v>5</v>
      </c>
      <c r="B46" s="98" t="s">
        <v>189</v>
      </c>
      <c r="C46" s="87" t="s">
        <v>173</v>
      </c>
      <c r="D46" s="17">
        <v>40.880000000000003</v>
      </c>
      <c r="E46" s="20"/>
      <c r="F46" s="17">
        <f t="shared" si="10"/>
        <v>40.880000000000003</v>
      </c>
      <c r="G46" s="100">
        <v>3</v>
      </c>
      <c r="H46" s="19">
        <v>83.07</v>
      </c>
      <c r="I46" s="87">
        <v>5</v>
      </c>
      <c r="J46" s="17">
        <f t="shared" si="11"/>
        <v>88.07</v>
      </c>
      <c r="K46" s="88">
        <v>1</v>
      </c>
      <c r="L46" s="19">
        <v>44.87</v>
      </c>
      <c r="M46" s="87">
        <v>30</v>
      </c>
      <c r="N46" s="17">
        <f t="shared" si="14"/>
        <v>74.87</v>
      </c>
      <c r="O46" s="88">
        <v>7</v>
      </c>
      <c r="P46" s="20"/>
      <c r="Q46" s="19">
        <f t="shared" si="15"/>
        <v>203.82</v>
      </c>
      <c r="R46" s="108">
        <v>1</v>
      </c>
    </row>
    <row r="47" spans="1:18" ht="18.75" x14ac:dyDescent="0.3">
      <c r="A47" s="85">
        <v>6</v>
      </c>
      <c r="B47" s="98" t="s">
        <v>142</v>
      </c>
      <c r="C47" s="87" t="s">
        <v>143</v>
      </c>
      <c r="D47" s="17">
        <v>43.37</v>
      </c>
      <c r="E47" s="87"/>
      <c r="F47" s="17">
        <f t="shared" si="10"/>
        <v>43.37</v>
      </c>
      <c r="G47" s="100">
        <v>5</v>
      </c>
      <c r="H47" s="19">
        <v>93.41</v>
      </c>
      <c r="I47" s="87"/>
      <c r="J47" s="17">
        <f t="shared" si="11"/>
        <v>93.41</v>
      </c>
      <c r="K47" s="88">
        <v>2</v>
      </c>
      <c r="L47" s="25">
        <v>38.9</v>
      </c>
      <c r="M47" s="87">
        <v>30</v>
      </c>
      <c r="N47" s="17">
        <f t="shared" si="14"/>
        <v>68.900000000000006</v>
      </c>
      <c r="O47" s="88">
        <v>5</v>
      </c>
      <c r="P47" s="20"/>
      <c r="Q47" s="19">
        <f t="shared" si="15"/>
        <v>205.68</v>
      </c>
      <c r="R47" s="107">
        <v>2</v>
      </c>
    </row>
    <row r="48" spans="1:18" s="76" customFormat="1" ht="15.75" x14ac:dyDescent="0.25">
      <c r="A48" s="101">
        <v>7</v>
      </c>
      <c r="B48" s="112" t="s">
        <v>190</v>
      </c>
      <c r="C48" s="87" t="s">
        <v>191</v>
      </c>
      <c r="D48" s="17">
        <v>50.47</v>
      </c>
      <c r="E48" s="87">
        <v>5</v>
      </c>
      <c r="F48" s="17">
        <f t="shared" si="10"/>
        <v>55.47</v>
      </c>
      <c r="G48" s="100">
        <v>7</v>
      </c>
      <c r="H48" s="19">
        <v>138.66</v>
      </c>
      <c r="I48" s="87">
        <v>10</v>
      </c>
      <c r="J48" s="17">
        <f t="shared" si="11"/>
        <v>148.66</v>
      </c>
      <c r="K48" s="88">
        <v>7</v>
      </c>
      <c r="L48" s="25">
        <v>60.5</v>
      </c>
      <c r="M48" s="87"/>
      <c r="N48" s="17">
        <f t="shared" si="14"/>
        <v>60.5</v>
      </c>
      <c r="O48" s="88">
        <v>1</v>
      </c>
      <c r="P48" s="20"/>
      <c r="Q48" s="19">
        <f t="shared" si="15"/>
        <v>264.63</v>
      </c>
      <c r="R48" s="90">
        <v>7</v>
      </c>
    </row>
    <row r="49" spans="1:18" ht="15.75" x14ac:dyDescent="0.25">
      <c r="A49" s="101"/>
      <c r="B49" s="102"/>
      <c r="C49" s="103"/>
      <c r="D49" s="21"/>
      <c r="E49" s="23"/>
      <c r="F49" s="21"/>
      <c r="G49" s="100"/>
      <c r="H49" s="19"/>
      <c r="I49" s="87"/>
      <c r="J49" s="17"/>
      <c r="K49" s="88"/>
      <c r="L49" s="25"/>
      <c r="M49" s="87"/>
      <c r="N49" s="17"/>
      <c r="O49" s="88"/>
      <c r="P49" s="20"/>
      <c r="Q49" s="19"/>
      <c r="R49" s="90"/>
    </row>
    <row r="50" spans="1:18" ht="18.75" x14ac:dyDescent="0.3">
      <c r="A50" s="85"/>
      <c r="B50" s="232" t="s">
        <v>123</v>
      </c>
      <c r="C50" s="233"/>
      <c r="D50" s="233"/>
      <c r="E50" s="233"/>
      <c r="F50" s="233"/>
      <c r="G50" s="234"/>
      <c r="H50" s="25"/>
      <c r="I50" s="16"/>
      <c r="J50" s="17"/>
      <c r="K50" s="92"/>
      <c r="L50" s="25"/>
      <c r="M50" s="16"/>
      <c r="N50" s="17"/>
      <c r="O50" s="92"/>
      <c r="P50" s="20"/>
      <c r="Q50" s="19"/>
      <c r="R50" s="90"/>
    </row>
    <row r="51" spans="1:18" ht="15.75" x14ac:dyDescent="0.25">
      <c r="A51" s="85">
        <v>1</v>
      </c>
      <c r="B51" s="98" t="s">
        <v>192</v>
      </c>
      <c r="C51" s="87" t="s">
        <v>183</v>
      </c>
      <c r="D51" s="17">
        <v>40.9</v>
      </c>
      <c r="E51" s="87"/>
      <c r="F51" s="17">
        <f t="shared" ref="F51:F55" si="16">SUM(D51+E51)</f>
        <v>40.9</v>
      </c>
      <c r="G51" s="88">
        <v>5</v>
      </c>
      <c r="H51" s="19">
        <v>141.47</v>
      </c>
      <c r="I51" s="87"/>
      <c r="J51" s="17">
        <f t="shared" ref="J51:J55" si="17">SUM(H51+I51)</f>
        <v>141.47</v>
      </c>
      <c r="K51" s="88">
        <v>4</v>
      </c>
      <c r="L51" s="25">
        <v>67.78</v>
      </c>
      <c r="M51" s="87">
        <v>15</v>
      </c>
      <c r="N51" s="17">
        <f t="shared" ref="N51:N55" si="18">SUM(L51+M51)</f>
        <v>82.78</v>
      </c>
      <c r="O51" s="88">
        <v>4</v>
      </c>
      <c r="P51" s="20"/>
      <c r="Q51" s="19">
        <f t="shared" ref="Q51:Q53" si="19">SUM(F51+J51+N51)</f>
        <v>265.14999999999998</v>
      </c>
      <c r="R51" s="90">
        <v>4</v>
      </c>
    </row>
    <row r="52" spans="1:18" ht="18.75" x14ac:dyDescent="0.3">
      <c r="A52" s="85">
        <v>2</v>
      </c>
      <c r="B52" s="98" t="s">
        <v>128</v>
      </c>
      <c r="C52" s="87" t="s">
        <v>129</v>
      </c>
      <c r="D52" s="17">
        <v>34.04</v>
      </c>
      <c r="E52" s="87"/>
      <c r="F52" s="17">
        <f t="shared" si="16"/>
        <v>34.04</v>
      </c>
      <c r="G52" s="88">
        <v>3</v>
      </c>
      <c r="H52" s="19">
        <v>100.5</v>
      </c>
      <c r="I52" s="87">
        <v>20</v>
      </c>
      <c r="J52" s="17">
        <f t="shared" si="17"/>
        <v>120.5</v>
      </c>
      <c r="K52" s="88">
        <v>3</v>
      </c>
      <c r="L52" s="25">
        <v>30.25</v>
      </c>
      <c r="M52" s="87">
        <v>5</v>
      </c>
      <c r="N52" s="17">
        <f t="shared" si="18"/>
        <v>35.25</v>
      </c>
      <c r="O52" s="88">
        <v>2</v>
      </c>
      <c r="P52" s="20"/>
      <c r="Q52" s="19">
        <f t="shared" si="19"/>
        <v>189.79</v>
      </c>
      <c r="R52" s="106">
        <v>3</v>
      </c>
    </row>
    <row r="53" spans="1:18" ht="18.75" x14ac:dyDescent="0.3">
      <c r="A53" s="85">
        <v>3</v>
      </c>
      <c r="B53" s="98" t="s">
        <v>130</v>
      </c>
      <c r="C53" s="87" t="s">
        <v>115</v>
      </c>
      <c r="D53" s="17">
        <v>30.06</v>
      </c>
      <c r="E53" s="87"/>
      <c r="F53" s="17">
        <f t="shared" si="16"/>
        <v>30.06</v>
      </c>
      <c r="G53" s="88">
        <v>1</v>
      </c>
      <c r="H53" s="19">
        <v>64.03</v>
      </c>
      <c r="I53" s="87"/>
      <c r="J53" s="17">
        <f t="shared" si="17"/>
        <v>64.03</v>
      </c>
      <c r="K53" s="88">
        <v>1</v>
      </c>
      <c r="L53" s="25">
        <v>28.58</v>
      </c>
      <c r="M53" s="87">
        <v>10</v>
      </c>
      <c r="N53" s="17">
        <f t="shared" si="18"/>
        <v>38.58</v>
      </c>
      <c r="O53" s="88">
        <v>3</v>
      </c>
      <c r="P53" s="20"/>
      <c r="Q53" s="19">
        <f t="shared" si="19"/>
        <v>132.67000000000002</v>
      </c>
      <c r="R53" s="104">
        <v>1</v>
      </c>
    </row>
    <row r="54" spans="1:18" ht="15.75" x14ac:dyDescent="0.25">
      <c r="A54" s="85">
        <v>4</v>
      </c>
      <c r="B54" s="98" t="s">
        <v>131</v>
      </c>
      <c r="C54" s="87" t="s">
        <v>132</v>
      </c>
      <c r="D54" s="17">
        <v>33.69</v>
      </c>
      <c r="E54" s="87">
        <v>5</v>
      </c>
      <c r="F54" s="17">
        <f t="shared" si="16"/>
        <v>38.69</v>
      </c>
      <c r="G54" s="88">
        <v>4</v>
      </c>
      <c r="H54" s="19">
        <v>120.84</v>
      </c>
      <c r="I54" s="87">
        <v>40</v>
      </c>
      <c r="J54" s="17">
        <f t="shared" si="17"/>
        <v>160.84</v>
      </c>
      <c r="K54" s="88">
        <v>5</v>
      </c>
      <c r="L54" s="25">
        <v>56.53</v>
      </c>
      <c r="M54" s="87">
        <v>5</v>
      </c>
      <c r="N54" s="17" t="s">
        <v>195</v>
      </c>
      <c r="O54" s="88">
        <v>5</v>
      </c>
      <c r="P54" s="20"/>
      <c r="Q54" s="19" t="s">
        <v>194</v>
      </c>
      <c r="R54" s="113">
        <v>5</v>
      </c>
    </row>
    <row r="55" spans="1:18" ht="18.75" x14ac:dyDescent="0.3">
      <c r="A55" s="85">
        <v>5</v>
      </c>
      <c r="B55" s="98" t="s">
        <v>193</v>
      </c>
      <c r="C55" s="87" t="s">
        <v>100</v>
      </c>
      <c r="D55" s="17">
        <v>33.159999999999997</v>
      </c>
      <c r="E55" s="87"/>
      <c r="F55" s="17">
        <f t="shared" si="16"/>
        <v>33.159999999999997</v>
      </c>
      <c r="G55" s="88">
        <v>2</v>
      </c>
      <c r="H55" s="19">
        <v>76.06</v>
      </c>
      <c r="I55" s="87">
        <v>5</v>
      </c>
      <c r="J55" s="17">
        <f t="shared" si="17"/>
        <v>81.06</v>
      </c>
      <c r="K55" s="88">
        <v>2</v>
      </c>
      <c r="L55" s="25">
        <v>25.53</v>
      </c>
      <c r="M55" s="87">
        <v>5</v>
      </c>
      <c r="N55" s="17">
        <f t="shared" si="18"/>
        <v>30.53</v>
      </c>
      <c r="O55" s="88">
        <v>1</v>
      </c>
      <c r="P55" s="20"/>
      <c r="Q55" s="19">
        <f>SUM(F55+J55+N55+P55)</f>
        <v>144.75</v>
      </c>
      <c r="R55" s="107">
        <v>2</v>
      </c>
    </row>
  </sheetData>
  <mergeCells count="17"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B50:G50"/>
    <mergeCell ref="L5:N5"/>
    <mergeCell ref="O5:O6"/>
    <mergeCell ref="B7:G7"/>
    <mergeCell ref="B16:G16"/>
    <mergeCell ref="B24:G24"/>
    <mergeCell ref="B41:G4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workbookViewId="0">
      <selection activeCell="V5" sqref="V5"/>
    </sheetView>
  </sheetViews>
  <sheetFormatPr defaultRowHeight="15" x14ac:dyDescent="0.25"/>
  <cols>
    <col min="1" max="1" width="4.42578125" customWidth="1"/>
    <col min="2" max="2" width="20.85546875" customWidth="1"/>
    <col min="4" max="4" width="6.85546875" customWidth="1"/>
    <col min="5" max="5" width="5.140625" customWidth="1"/>
    <col min="6" max="6" width="6.28515625" customWidth="1"/>
    <col min="7" max="7" width="5" customWidth="1"/>
    <col min="8" max="8" width="6.85546875" customWidth="1"/>
    <col min="9" max="9" width="6.28515625" customWidth="1"/>
    <col min="10" max="10" width="7.7109375" customWidth="1"/>
    <col min="11" max="11" width="5.7109375" customWidth="1"/>
    <col min="12" max="12" width="7.7109375" customWidth="1"/>
    <col min="13" max="13" width="5.5703125" customWidth="1"/>
    <col min="14" max="14" width="7.7109375" customWidth="1"/>
    <col min="15" max="15" width="5" customWidth="1"/>
    <col min="16" max="16" width="4.85546875" customWidth="1"/>
    <col min="18" max="18" width="5.7109375" customWidth="1"/>
  </cols>
  <sheetData>
    <row r="1" spans="1:18" ht="18.75" x14ac:dyDescent="0.3">
      <c r="A1" s="115"/>
      <c r="B1" s="206" t="s">
        <v>79</v>
      </c>
      <c r="C1" s="206"/>
      <c r="D1" s="206"/>
      <c r="E1" s="206"/>
      <c r="F1" s="206"/>
      <c r="G1" s="206"/>
      <c r="H1" s="206"/>
      <c r="I1" s="206"/>
      <c r="J1" s="206"/>
      <c r="K1" s="206"/>
      <c r="L1" s="115"/>
      <c r="M1" s="115"/>
      <c r="N1" s="115"/>
      <c r="O1" s="115"/>
      <c r="P1" s="115"/>
      <c r="Q1" s="115"/>
      <c r="R1" s="115"/>
    </row>
    <row r="2" spans="1:18" ht="18.75" x14ac:dyDescent="0.3">
      <c r="A2" s="220" t="s">
        <v>198</v>
      </c>
      <c r="B2" s="220"/>
      <c r="C2" s="220"/>
      <c r="D2" s="220"/>
      <c r="E2" s="220"/>
      <c r="F2" s="220"/>
      <c r="G2" s="220"/>
      <c r="H2" s="115"/>
      <c r="I2" s="115"/>
      <c r="J2" s="115"/>
      <c r="K2" s="115"/>
      <c r="L2" s="221" t="s">
        <v>199</v>
      </c>
      <c r="M2" s="220"/>
      <c r="N2" s="220"/>
      <c r="O2" s="220"/>
      <c r="P2" s="220"/>
      <c r="Q2" s="220"/>
      <c r="R2" s="220"/>
    </row>
    <row r="3" spans="1:18" ht="15.75" thickBot="1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15.75" thickTop="1" x14ac:dyDescent="0.25">
      <c r="A4" s="222" t="s">
        <v>80</v>
      </c>
      <c r="B4" s="224" t="s">
        <v>81</v>
      </c>
      <c r="C4" s="226" t="s">
        <v>82</v>
      </c>
      <c r="D4" s="228" t="s">
        <v>83</v>
      </c>
      <c r="E4" s="228"/>
      <c r="F4" s="228"/>
      <c r="G4" s="229" t="s">
        <v>12</v>
      </c>
      <c r="H4" s="231" t="s">
        <v>84</v>
      </c>
      <c r="I4" s="228"/>
      <c r="J4" s="228"/>
      <c r="K4" s="229" t="s">
        <v>12</v>
      </c>
      <c r="L4" s="231" t="s">
        <v>85</v>
      </c>
      <c r="M4" s="228"/>
      <c r="N4" s="228"/>
      <c r="O4" s="229" t="s">
        <v>12</v>
      </c>
      <c r="P4" s="78"/>
      <c r="Q4" s="8"/>
      <c r="R4" s="10"/>
    </row>
    <row r="5" spans="1:18" ht="69" x14ac:dyDescent="0.25">
      <c r="A5" s="223"/>
      <c r="B5" s="225"/>
      <c r="C5" s="227"/>
      <c r="D5" s="79" t="s">
        <v>86</v>
      </c>
      <c r="E5" s="79" t="s">
        <v>87</v>
      </c>
      <c r="F5" s="79" t="s">
        <v>88</v>
      </c>
      <c r="G5" s="230"/>
      <c r="H5" s="80" t="s">
        <v>86</v>
      </c>
      <c r="I5" s="79" t="s">
        <v>87</v>
      </c>
      <c r="J5" s="79" t="s">
        <v>88</v>
      </c>
      <c r="K5" s="230"/>
      <c r="L5" s="80" t="s">
        <v>86</v>
      </c>
      <c r="M5" s="79" t="s">
        <v>87</v>
      </c>
      <c r="N5" s="79" t="s">
        <v>88</v>
      </c>
      <c r="O5" s="230"/>
      <c r="P5" s="81" t="s">
        <v>89</v>
      </c>
      <c r="Q5" s="80" t="s">
        <v>90</v>
      </c>
      <c r="R5" s="79" t="s">
        <v>91</v>
      </c>
    </row>
    <row r="6" spans="1:18" ht="18.75" x14ac:dyDescent="0.25">
      <c r="A6" s="116"/>
      <c r="B6" s="235" t="s">
        <v>92</v>
      </c>
      <c r="C6" s="236"/>
      <c r="D6" s="236"/>
      <c r="E6" s="236"/>
      <c r="F6" s="236"/>
      <c r="G6" s="237"/>
      <c r="H6" s="80"/>
      <c r="I6" s="79"/>
      <c r="J6" s="79"/>
      <c r="K6" s="119"/>
      <c r="L6" s="80"/>
      <c r="M6" s="79"/>
      <c r="N6" s="79"/>
      <c r="O6" s="119"/>
      <c r="P6" s="84"/>
      <c r="Q6" s="80"/>
      <c r="R6" s="79"/>
    </row>
    <row r="7" spans="1:18" ht="18.75" x14ac:dyDescent="0.3">
      <c r="A7" s="118">
        <v>1</v>
      </c>
      <c r="B7" s="86" t="s">
        <v>93</v>
      </c>
      <c r="C7" s="87" t="s">
        <v>94</v>
      </c>
      <c r="D7" s="17">
        <v>37.130000000000003</v>
      </c>
      <c r="E7" s="87"/>
      <c r="F7" s="17">
        <f t="shared" ref="F7" si="0">SUM(D7:E7)</f>
        <v>37.130000000000003</v>
      </c>
      <c r="G7" s="88">
        <v>6</v>
      </c>
      <c r="H7" s="19">
        <v>82.65</v>
      </c>
      <c r="I7" s="87">
        <v>5</v>
      </c>
      <c r="J7" s="17">
        <f t="shared" ref="J7:J13" si="1">SUM(H7:I7)</f>
        <v>87.65</v>
      </c>
      <c r="K7" s="88">
        <v>4</v>
      </c>
      <c r="L7" s="19">
        <v>35.07</v>
      </c>
      <c r="M7" s="87"/>
      <c r="N7" s="17">
        <f t="shared" ref="N7:N13" si="2">SUM(L7:M7)</f>
        <v>35.07</v>
      </c>
      <c r="O7" s="88">
        <v>2</v>
      </c>
      <c r="P7" s="89"/>
      <c r="Q7" s="19">
        <f t="shared" ref="Q7" si="3">SUM(F7+J7+N7)</f>
        <v>159.85</v>
      </c>
      <c r="R7" s="109">
        <v>3</v>
      </c>
    </row>
    <row r="8" spans="1:18" ht="15.75" x14ac:dyDescent="0.25">
      <c r="A8" s="118">
        <v>2</v>
      </c>
      <c r="B8" s="86" t="s">
        <v>116</v>
      </c>
      <c r="C8" s="87" t="s">
        <v>117</v>
      </c>
      <c r="D8" s="16">
        <v>46.78</v>
      </c>
      <c r="E8" s="87"/>
      <c r="F8" s="17">
        <f>SUM(D8:E8)</f>
        <v>46.78</v>
      </c>
      <c r="G8" s="88">
        <v>7</v>
      </c>
      <c r="H8" s="19">
        <v>92.63</v>
      </c>
      <c r="I8" s="87">
        <v>5</v>
      </c>
      <c r="J8" s="17">
        <f t="shared" si="1"/>
        <v>97.63</v>
      </c>
      <c r="K8" s="88">
        <v>5</v>
      </c>
      <c r="L8" s="25">
        <v>29.41</v>
      </c>
      <c r="M8" s="87">
        <v>35</v>
      </c>
      <c r="N8" s="17">
        <f t="shared" si="2"/>
        <v>64.41</v>
      </c>
      <c r="O8" s="88">
        <v>5</v>
      </c>
      <c r="P8" s="89"/>
      <c r="Q8" s="19">
        <f>SUM(F8+J8+N8)</f>
        <v>208.82</v>
      </c>
      <c r="R8" s="90">
        <v>4</v>
      </c>
    </row>
    <row r="9" spans="1:18" ht="15.75" x14ac:dyDescent="0.25">
      <c r="A9" s="118">
        <v>3</v>
      </c>
      <c r="B9" s="86" t="s">
        <v>97</v>
      </c>
      <c r="C9" s="87" t="s">
        <v>98</v>
      </c>
      <c r="D9" s="16">
        <v>25.28</v>
      </c>
      <c r="E9" s="87"/>
      <c r="F9" s="17">
        <f>SUM(D9:E9)</f>
        <v>25.28</v>
      </c>
      <c r="G9" s="88">
        <v>1</v>
      </c>
      <c r="H9" s="19">
        <v>63.68</v>
      </c>
      <c r="I9" s="87"/>
      <c r="J9" s="17">
        <f t="shared" si="1"/>
        <v>63.68</v>
      </c>
      <c r="K9" s="88">
        <v>1</v>
      </c>
      <c r="L9" s="25">
        <v>32.659999999999997</v>
      </c>
      <c r="M9" s="87">
        <v>50</v>
      </c>
      <c r="N9" s="17" t="s">
        <v>201</v>
      </c>
      <c r="O9" s="88">
        <v>7</v>
      </c>
      <c r="P9" s="89"/>
      <c r="Q9" s="19" t="s">
        <v>200</v>
      </c>
      <c r="R9" s="90">
        <v>7</v>
      </c>
    </row>
    <row r="10" spans="1:18" ht="18.75" x14ac:dyDescent="0.3">
      <c r="A10" s="118">
        <v>4</v>
      </c>
      <c r="B10" s="86" t="s">
        <v>103</v>
      </c>
      <c r="C10" s="87" t="s">
        <v>104</v>
      </c>
      <c r="D10" s="17">
        <v>28</v>
      </c>
      <c r="E10" s="87"/>
      <c r="F10" s="17">
        <f>SUM(D10:E10)</f>
        <v>28</v>
      </c>
      <c r="G10" s="88">
        <v>3</v>
      </c>
      <c r="H10" s="19">
        <v>66.5</v>
      </c>
      <c r="I10" s="87">
        <v>5</v>
      </c>
      <c r="J10" s="17">
        <f t="shared" si="1"/>
        <v>71.5</v>
      </c>
      <c r="K10" s="88">
        <v>3</v>
      </c>
      <c r="L10" s="25">
        <v>24.19</v>
      </c>
      <c r="M10" s="87">
        <v>30</v>
      </c>
      <c r="N10" s="17">
        <f t="shared" si="2"/>
        <v>54.19</v>
      </c>
      <c r="O10" s="88">
        <v>4</v>
      </c>
      <c r="P10" s="89"/>
      <c r="Q10" s="19">
        <f>SUM(F10+J10+N10)</f>
        <v>153.69</v>
      </c>
      <c r="R10" s="107">
        <v>2</v>
      </c>
    </row>
    <row r="11" spans="1:18" ht="15.75" x14ac:dyDescent="0.25">
      <c r="A11" s="118">
        <v>5</v>
      </c>
      <c r="B11" s="86" t="s">
        <v>177</v>
      </c>
      <c r="C11" s="87" t="s">
        <v>178</v>
      </c>
      <c r="D11" s="17">
        <v>31.53</v>
      </c>
      <c r="E11" s="87"/>
      <c r="F11" s="17">
        <f t="shared" ref="F11:F13" si="4">SUM(D11:E11)</f>
        <v>31.53</v>
      </c>
      <c r="G11" s="88">
        <v>5</v>
      </c>
      <c r="H11" s="19">
        <v>123.88</v>
      </c>
      <c r="I11" s="87">
        <v>35</v>
      </c>
      <c r="J11" s="17">
        <f t="shared" si="1"/>
        <v>158.88</v>
      </c>
      <c r="K11" s="88">
        <v>6</v>
      </c>
      <c r="L11" s="19">
        <v>33.5</v>
      </c>
      <c r="M11" s="87">
        <v>5</v>
      </c>
      <c r="N11" s="17">
        <f t="shared" si="2"/>
        <v>38.5</v>
      </c>
      <c r="O11" s="88">
        <v>3</v>
      </c>
      <c r="P11" s="89"/>
      <c r="Q11" s="19">
        <f t="shared" ref="Q11:Q13" si="5">SUM(F11+J11+N11)</f>
        <v>228.91</v>
      </c>
      <c r="R11" s="90">
        <v>5</v>
      </c>
    </row>
    <row r="12" spans="1:18" ht="18.75" x14ac:dyDescent="0.3">
      <c r="A12" s="118">
        <v>6</v>
      </c>
      <c r="B12" s="86" t="s">
        <v>179</v>
      </c>
      <c r="C12" s="87" t="s">
        <v>132</v>
      </c>
      <c r="D12" s="17">
        <v>27.53</v>
      </c>
      <c r="E12" s="87"/>
      <c r="F12" s="17">
        <f t="shared" si="4"/>
        <v>27.53</v>
      </c>
      <c r="G12" s="88">
        <v>2</v>
      </c>
      <c r="H12" s="19">
        <v>67.28</v>
      </c>
      <c r="I12" s="87"/>
      <c r="J12" s="17">
        <f t="shared" si="1"/>
        <v>67.28</v>
      </c>
      <c r="K12" s="88">
        <v>2</v>
      </c>
      <c r="L12" s="25">
        <v>28.53</v>
      </c>
      <c r="M12" s="87"/>
      <c r="N12" s="17">
        <f t="shared" si="2"/>
        <v>28.53</v>
      </c>
      <c r="O12" s="88">
        <v>1</v>
      </c>
      <c r="P12" s="89"/>
      <c r="Q12" s="19">
        <f t="shared" si="5"/>
        <v>123.34</v>
      </c>
      <c r="R12" s="108">
        <v>1</v>
      </c>
    </row>
    <row r="13" spans="1:18" ht="15.75" x14ac:dyDescent="0.25">
      <c r="A13" s="118">
        <v>7</v>
      </c>
      <c r="B13" s="86" t="s">
        <v>118</v>
      </c>
      <c r="C13" s="87" t="s">
        <v>119</v>
      </c>
      <c r="D13" s="17">
        <v>31.06</v>
      </c>
      <c r="E13" s="87"/>
      <c r="F13" s="17">
        <f t="shared" si="4"/>
        <v>31.06</v>
      </c>
      <c r="G13" s="88">
        <v>4</v>
      </c>
      <c r="H13" s="19">
        <v>147.52000000000001</v>
      </c>
      <c r="I13" s="87">
        <v>35</v>
      </c>
      <c r="J13" s="17">
        <f t="shared" si="1"/>
        <v>182.52</v>
      </c>
      <c r="K13" s="88">
        <v>7</v>
      </c>
      <c r="L13" s="25">
        <v>46.03</v>
      </c>
      <c r="M13" s="87">
        <v>20</v>
      </c>
      <c r="N13" s="17">
        <f t="shared" si="2"/>
        <v>66.03</v>
      </c>
      <c r="O13" s="88">
        <v>6</v>
      </c>
      <c r="P13" s="89"/>
      <c r="Q13" s="19">
        <f t="shared" si="5"/>
        <v>279.61</v>
      </c>
      <c r="R13" s="90">
        <v>6</v>
      </c>
    </row>
    <row r="14" spans="1:18" ht="15.75" x14ac:dyDescent="0.25">
      <c r="A14" s="118"/>
      <c r="B14" s="91"/>
      <c r="C14" s="16"/>
      <c r="D14" s="16"/>
      <c r="E14" s="16"/>
      <c r="F14" s="17"/>
      <c r="G14" s="92"/>
      <c r="H14" s="25"/>
      <c r="I14" s="16"/>
      <c r="J14" s="17"/>
      <c r="K14" s="92"/>
      <c r="L14" s="25"/>
      <c r="M14" s="16"/>
      <c r="N14" s="17"/>
      <c r="O14" s="92"/>
      <c r="P14" s="93"/>
      <c r="Q14" s="19"/>
      <c r="R14" s="90"/>
    </row>
    <row r="15" spans="1:18" ht="18.75" x14ac:dyDescent="0.3">
      <c r="A15" s="118"/>
      <c r="B15" s="238" t="s">
        <v>105</v>
      </c>
      <c r="C15" s="239"/>
      <c r="D15" s="239"/>
      <c r="E15" s="239"/>
      <c r="F15" s="239"/>
      <c r="G15" s="240"/>
      <c r="H15" s="25"/>
      <c r="I15" s="16"/>
      <c r="J15" s="17"/>
      <c r="K15" s="92"/>
      <c r="L15" s="25"/>
      <c r="M15" s="16"/>
      <c r="N15" s="17"/>
      <c r="O15" s="92"/>
      <c r="P15" s="93"/>
      <c r="Q15" s="19"/>
      <c r="R15" s="90"/>
    </row>
    <row r="16" spans="1:18" ht="18.75" x14ac:dyDescent="0.3">
      <c r="A16" s="118">
        <v>1</v>
      </c>
      <c r="B16" s="94" t="s">
        <v>107</v>
      </c>
      <c r="C16" s="87" t="s">
        <v>108</v>
      </c>
      <c r="D16" s="17">
        <v>29.31</v>
      </c>
      <c r="E16" s="87"/>
      <c r="F16" s="17">
        <f t="shared" ref="F16:F19" si="6">SUM(D16+E16)</f>
        <v>29.31</v>
      </c>
      <c r="G16" s="88">
        <v>1</v>
      </c>
      <c r="H16" s="19">
        <v>72.44</v>
      </c>
      <c r="I16" s="87">
        <v>10</v>
      </c>
      <c r="J16" s="17">
        <f t="shared" ref="J16:J19" si="7">SUM(H16+I16)</f>
        <v>82.44</v>
      </c>
      <c r="K16" s="88">
        <v>3</v>
      </c>
      <c r="L16" s="25">
        <v>28.28</v>
      </c>
      <c r="M16" s="87"/>
      <c r="N16" s="17">
        <f t="shared" ref="N16:N19" si="8">SUM(L16+M16)</f>
        <v>28.28</v>
      </c>
      <c r="O16" s="88">
        <v>1</v>
      </c>
      <c r="P16" s="89"/>
      <c r="Q16" s="19">
        <f t="shared" ref="Q16:Q19" si="9">SUM(F16+J16+N16)</f>
        <v>140.03</v>
      </c>
      <c r="R16" s="109">
        <v>3</v>
      </c>
    </row>
    <row r="17" spans="1:18" ht="15.75" x14ac:dyDescent="0.25">
      <c r="A17" s="118">
        <v>2</v>
      </c>
      <c r="B17" s="94" t="s">
        <v>182</v>
      </c>
      <c r="C17" s="87" t="s">
        <v>183</v>
      </c>
      <c r="D17" s="17">
        <v>30.31</v>
      </c>
      <c r="E17" s="87"/>
      <c r="F17" s="17">
        <f t="shared" si="6"/>
        <v>30.31</v>
      </c>
      <c r="G17" s="88">
        <v>2</v>
      </c>
      <c r="H17" s="19">
        <v>104.31</v>
      </c>
      <c r="I17" s="87">
        <v>5</v>
      </c>
      <c r="J17" s="17">
        <f t="shared" si="7"/>
        <v>109.31</v>
      </c>
      <c r="K17" s="88">
        <v>4</v>
      </c>
      <c r="L17" s="19">
        <v>40</v>
      </c>
      <c r="M17" s="87">
        <v>5</v>
      </c>
      <c r="N17" s="17">
        <f t="shared" si="8"/>
        <v>45</v>
      </c>
      <c r="O17" s="88">
        <v>4</v>
      </c>
      <c r="P17" s="89"/>
      <c r="Q17" s="19">
        <f t="shared" si="9"/>
        <v>184.62</v>
      </c>
      <c r="R17" s="90">
        <v>4</v>
      </c>
    </row>
    <row r="18" spans="1:18" ht="18.75" x14ac:dyDescent="0.3">
      <c r="A18" s="118">
        <v>3</v>
      </c>
      <c r="B18" s="94" t="s">
        <v>111</v>
      </c>
      <c r="C18" s="87" t="s">
        <v>112</v>
      </c>
      <c r="D18" s="17">
        <v>31.62</v>
      </c>
      <c r="E18" s="87"/>
      <c r="F18" s="17">
        <f t="shared" si="6"/>
        <v>31.62</v>
      </c>
      <c r="G18" s="88">
        <v>3</v>
      </c>
      <c r="H18" s="19">
        <v>61.57</v>
      </c>
      <c r="I18" s="87">
        <v>10</v>
      </c>
      <c r="J18" s="17">
        <f t="shared" si="7"/>
        <v>71.569999999999993</v>
      </c>
      <c r="K18" s="88">
        <v>2</v>
      </c>
      <c r="L18" s="19">
        <v>25.09</v>
      </c>
      <c r="M18" s="87">
        <v>5</v>
      </c>
      <c r="N18" s="17">
        <f t="shared" si="8"/>
        <v>30.09</v>
      </c>
      <c r="O18" s="88">
        <v>2</v>
      </c>
      <c r="P18" s="89"/>
      <c r="Q18" s="19">
        <f t="shared" si="9"/>
        <v>133.28</v>
      </c>
      <c r="R18" s="108">
        <v>1</v>
      </c>
    </row>
    <row r="19" spans="1:18" ht="18.75" x14ac:dyDescent="0.3">
      <c r="A19" s="118">
        <v>4</v>
      </c>
      <c r="B19" s="94" t="s">
        <v>172</v>
      </c>
      <c r="C19" s="87" t="s">
        <v>176</v>
      </c>
      <c r="D19" s="17">
        <v>34.119999999999997</v>
      </c>
      <c r="E19" s="87"/>
      <c r="F19" s="17">
        <f t="shared" si="6"/>
        <v>34.119999999999997</v>
      </c>
      <c r="G19" s="88">
        <v>4</v>
      </c>
      <c r="H19" s="19">
        <v>63.19</v>
      </c>
      <c r="I19" s="87">
        <v>5</v>
      </c>
      <c r="J19" s="17">
        <f t="shared" si="7"/>
        <v>68.19</v>
      </c>
      <c r="K19" s="88">
        <v>1</v>
      </c>
      <c r="L19" s="19">
        <v>26.18</v>
      </c>
      <c r="M19" s="87">
        <v>10</v>
      </c>
      <c r="N19" s="17">
        <f t="shared" si="8"/>
        <v>36.18</v>
      </c>
      <c r="O19" s="88">
        <v>3</v>
      </c>
      <c r="P19" s="89"/>
      <c r="Q19" s="19">
        <f t="shared" si="9"/>
        <v>138.49</v>
      </c>
      <c r="R19" s="107">
        <v>2</v>
      </c>
    </row>
    <row r="20" spans="1:18" ht="15.75" x14ac:dyDescent="0.25">
      <c r="A20" s="118"/>
      <c r="B20" s="94"/>
      <c r="C20" s="87"/>
      <c r="D20" s="17"/>
      <c r="E20" s="87"/>
      <c r="F20" s="17"/>
      <c r="G20" s="88"/>
      <c r="H20" s="19"/>
      <c r="I20" s="87"/>
      <c r="J20" s="17"/>
      <c r="K20" s="88"/>
      <c r="L20" s="19"/>
      <c r="M20" s="87"/>
      <c r="N20" s="17"/>
      <c r="O20" s="88"/>
      <c r="P20" s="89"/>
      <c r="Q20" s="19"/>
      <c r="R20" s="90"/>
    </row>
    <row r="21" spans="1:18" ht="18.75" x14ac:dyDescent="0.3">
      <c r="A21" s="118"/>
      <c r="B21" s="241" t="s">
        <v>114</v>
      </c>
      <c r="C21" s="242"/>
      <c r="D21" s="242"/>
      <c r="E21" s="242"/>
      <c r="F21" s="242"/>
      <c r="G21" s="243"/>
      <c r="H21" s="25"/>
      <c r="I21" s="16"/>
      <c r="J21" s="17"/>
      <c r="K21" s="92"/>
      <c r="L21" s="25"/>
      <c r="M21" s="16"/>
      <c r="N21" s="95"/>
      <c r="O21" s="92"/>
      <c r="P21" s="93"/>
      <c r="Q21" s="19"/>
      <c r="R21" s="90"/>
    </row>
    <row r="22" spans="1:18" ht="15.75" x14ac:dyDescent="0.25">
      <c r="A22" s="118">
        <v>1</v>
      </c>
      <c r="B22" s="96" t="s">
        <v>203</v>
      </c>
      <c r="C22" s="87" t="s">
        <v>204</v>
      </c>
      <c r="D22" s="97">
        <v>41.09</v>
      </c>
      <c r="E22" s="87"/>
      <c r="F22" s="17">
        <f t="shared" ref="F22:F45" si="10">SUM(D22+E22)</f>
        <v>41.09</v>
      </c>
      <c r="G22" s="88">
        <v>11</v>
      </c>
      <c r="H22" s="19">
        <v>94.19</v>
      </c>
      <c r="I22" s="87"/>
      <c r="J22" s="17">
        <f t="shared" ref="J22:J45" si="11">SUM(H22+I22)</f>
        <v>94.19</v>
      </c>
      <c r="K22" s="88">
        <v>8</v>
      </c>
      <c r="L22" s="19">
        <v>36.049999999999997</v>
      </c>
      <c r="M22" s="87">
        <v>30</v>
      </c>
      <c r="N22" s="111">
        <f>SUM(L22+M22)</f>
        <v>66.05</v>
      </c>
      <c r="O22" s="88">
        <v>12</v>
      </c>
      <c r="P22" s="20"/>
      <c r="Q22" s="19">
        <f>SUM(F22+J22+N22+P22)</f>
        <v>201.32999999999998</v>
      </c>
      <c r="R22" s="90">
        <v>10</v>
      </c>
    </row>
    <row r="23" spans="1:18" ht="15.75" x14ac:dyDescent="0.25">
      <c r="A23" s="118">
        <v>2</v>
      </c>
      <c r="B23" s="96" t="s">
        <v>146</v>
      </c>
      <c r="C23" s="87" t="s">
        <v>147</v>
      </c>
      <c r="D23" s="17">
        <v>32</v>
      </c>
      <c r="E23" s="87"/>
      <c r="F23" s="17">
        <f t="shared" si="10"/>
        <v>32</v>
      </c>
      <c r="G23" s="88">
        <v>5</v>
      </c>
      <c r="H23" s="19">
        <v>64.56</v>
      </c>
      <c r="I23" s="87"/>
      <c r="J23" s="17">
        <f t="shared" si="11"/>
        <v>64.56</v>
      </c>
      <c r="K23" s="88">
        <v>2</v>
      </c>
      <c r="L23" s="19">
        <v>34.03</v>
      </c>
      <c r="M23" s="87"/>
      <c r="N23" s="17">
        <f>SUM(L23:M23)</f>
        <v>34.03</v>
      </c>
      <c r="O23" s="88">
        <v>7</v>
      </c>
      <c r="P23" s="20"/>
      <c r="Q23" s="19">
        <f t="shared" ref="Q23:Q34" si="12">SUM(F23+J23+N23+P23)</f>
        <v>130.59</v>
      </c>
      <c r="R23" s="90">
        <v>4</v>
      </c>
    </row>
    <row r="24" spans="1:18" ht="18.75" x14ac:dyDescent="0.3">
      <c r="A24" s="118">
        <v>3</v>
      </c>
      <c r="B24" s="96" t="s">
        <v>205</v>
      </c>
      <c r="C24" s="87" t="s">
        <v>106</v>
      </c>
      <c r="D24" s="17">
        <v>31.5</v>
      </c>
      <c r="E24" s="87"/>
      <c r="F24" s="17">
        <f t="shared" si="10"/>
        <v>31.5</v>
      </c>
      <c r="G24" s="88">
        <v>4</v>
      </c>
      <c r="H24" s="19">
        <v>59.34</v>
      </c>
      <c r="I24" s="87"/>
      <c r="J24" s="17">
        <f t="shared" si="11"/>
        <v>59.34</v>
      </c>
      <c r="K24" s="88">
        <v>1</v>
      </c>
      <c r="L24" s="19">
        <v>33.119999999999997</v>
      </c>
      <c r="M24" s="87"/>
      <c r="N24" s="17">
        <f>SUM(L24:M24)</f>
        <v>33.119999999999997</v>
      </c>
      <c r="O24" s="88">
        <v>5</v>
      </c>
      <c r="P24" s="20"/>
      <c r="Q24" s="19">
        <f t="shared" si="12"/>
        <v>123.96000000000001</v>
      </c>
      <c r="R24" s="108">
        <v>1</v>
      </c>
    </row>
    <row r="25" spans="1:18" ht="15.75" x14ac:dyDescent="0.25">
      <c r="A25" s="118">
        <v>4</v>
      </c>
      <c r="B25" s="96" t="s">
        <v>206</v>
      </c>
      <c r="C25" s="87" t="s">
        <v>207</v>
      </c>
      <c r="D25" s="17">
        <v>65.44</v>
      </c>
      <c r="E25" s="87"/>
      <c r="F25" s="17">
        <f t="shared" si="10"/>
        <v>65.44</v>
      </c>
      <c r="G25" s="88">
        <v>14</v>
      </c>
      <c r="H25" s="19">
        <v>98.9</v>
      </c>
      <c r="I25" s="87"/>
      <c r="J25" s="17">
        <f t="shared" si="11"/>
        <v>98.9</v>
      </c>
      <c r="K25" s="88">
        <v>10</v>
      </c>
      <c r="L25" s="19">
        <v>40.9</v>
      </c>
      <c r="M25" s="87"/>
      <c r="N25" s="17">
        <f t="shared" ref="N25:N36" si="13">SUM(L25:M25)</f>
        <v>40.9</v>
      </c>
      <c r="O25" s="88">
        <v>10</v>
      </c>
      <c r="P25" s="20"/>
      <c r="Q25" s="19">
        <f t="shared" si="12"/>
        <v>205.24</v>
      </c>
      <c r="R25" s="90">
        <v>12</v>
      </c>
    </row>
    <row r="26" spans="1:18" ht="15.75" x14ac:dyDescent="0.25">
      <c r="A26" s="118">
        <v>5</v>
      </c>
      <c r="B26" s="96" t="s">
        <v>151</v>
      </c>
      <c r="C26" s="87" t="s">
        <v>106</v>
      </c>
      <c r="D26" s="17">
        <v>61.72</v>
      </c>
      <c r="E26" s="87"/>
      <c r="F26" s="17">
        <f t="shared" si="10"/>
        <v>61.72</v>
      </c>
      <c r="G26" s="88">
        <v>13</v>
      </c>
      <c r="H26" s="19">
        <v>88.28</v>
      </c>
      <c r="I26" s="87">
        <v>10</v>
      </c>
      <c r="J26" s="17">
        <f t="shared" si="11"/>
        <v>98.28</v>
      </c>
      <c r="K26" s="88">
        <v>9</v>
      </c>
      <c r="L26" s="19">
        <v>65.459999999999994</v>
      </c>
      <c r="M26" s="87">
        <v>25</v>
      </c>
      <c r="N26" s="17">
        <f t="shared" si="13"/>
        <v>90.46</v>
      </c>
      <c r="O26" s="88">
        <v>15</v>
      </c>
      <c r="P26" s="20"/>
      <c r="Q26" s="19">
        <f t="shared" si="12"/>
        <v>250.45999999999998</v>
      </c>
      <c r="R26" s="90">
        <v>13</v>
      </c>
    </row>
    <row r="27" spans="1:18" ht="15.75" x14ac:dyDescent="0.25">
      <c r="A27" s="118">
        <v>6</v>
      </c>
      <c r="B27" s="96" t="s">
        <v>152</v>
      </c>
      <c r="C27" s="87" t="s">
        <v>153</v>
      </c>
      <c r="D27" s="17">
        <v>66.5</v>
      </c>
      <c r="E27" s="87"/>
      <c r="F27" s="17">
        <f t="shared" si="10"/>
        <v>66.5</v>
      </c>
      <c r="G27" s="88">
        <v>15</v>
      </c>
      <c r="H27" s="19">
        <v>104.53</v>
      </c>
      <c r="I27" s="87">
        <v>10</v>
      </c>
      <c r="J27" s="17">
        <f t="shared" si="11"/>
        <v>114.53</v>
      </c>
      <c r="K27" s="88">
        <v>13</v>
      </c>
      <c r="L27" s="19">
        <v>43.47</v>
      </c>
      <c r="M27" s="87">
        <v>30</v>
      </c>
      <c r="N27" s="17">
        <f t="shared" si="13"/>
        <v>73.47</v>
      </c>
      <c r="O27" s="88">
        <v>14</v>
      </c>
      <c r="P27" s="20"/>
      <c r="Q27" s="19">
        <f t="shared" si="12"/>
        <v>254.5</v>
      </c>
      <c r="R27" s="90">
        <v>14</v>
      </c>
    </row>
    <row r="28" spans="1:18" ht="15.75" x14ac:dyDescent="0.25">
      <c r="A28" s="118">
        <v>7</v>
      </c>
      <c r="B28" s="96" t="s">
        <v>154</v>
      </c>
      <c r="C28" s="87" t="s">
        <v>155</v>
      </c>
      <c r="D28" s="17">
        <v>35.369999999999997</v>
      </c>
      <c r="E28" s="87"/>
      <c r="F28" s="17">
        <f t="shared" si="10"/>
        <v>35.369999999999997</v>
      </c>
      <c r="G28" s="88">
        <v>7</v>
      </c>
      <c r="H28" s="19">
        <v>97.12</v>
      </c>
      <c r="I28" s="87">
        <v>5</v>
      </c>
      <c r="J28" s="17">
        <f t="shared" si="11"/>
        <v>102.12</v>
      </c>
      <c r="K28" s="88">
        <v>11</v>
      </c>
      <c r="L28" s="19">
        <v>33.28</v>
      </c>
      <c r="M28" s="87"/>
      <c r="N28" s="17">
        <f t="shared" si="13"/>
        <v>33.28</v>
      </c>
      <c r="O28" s="88">
        <v>6</v>
      </c>
      <c r="P28" s="20"/>
      <c r="Q28" s="19">
        <f t="shared" si="12"/>
        <v>170.77</v>
      </c>
      <c r="R28" s="90">
        <v>7</v>
      </c>
    </row>
    <row r="29" spans="1:18" ht="15.75" x14ac:dyDescent="0.25">
      <c r="A29" s="118">
        <v>8</v>
      </c>
      <c r="B29" s="96" t="s">
        <v>156</v>
      </c>
      <c r="C29" s="87" t="s">
        <v>157</v>
      </c>
      <c r="D29" s="17">
        <v>29.59</v>
      </c>
      <c r="E29" s="87"/>
      <c r="F29" s="17">
        <f t="shared" si="10"/>
        <v>29.59</v>
      </c>
      <c r="G29" s="88">
        <v>2</v>
      </c>
      <c r="H29" s="19">
        <v>101.19</v>
      </c>
      <c r="I29" s="87">
        <v>5</v>
      </c>
      <c r="J29" s="17">
        <f t="shared" si="11"/>
        <v>106.19</v>
      </c>
      <c r="K29" s="88">
        <v>12</v>
      </c>
      <c r="L29" s="19">
        <v>26.85</v>
      </c>
      <c r="M29" s="87"/>
      <c r="N29" s="17">
        <f t="shared" si="13"/>
        <v>26.85</v>
      </c>
      <c r="O29" s="88">
        <v>2</v>
      </c>
      <c r="P29" s="20"/>
      <c r="Q29" s="19">
        <f t="shared" si="12"/>
        <v>162.63</v>
      </c>
      <c r="R29" s="90">
        <v>6</v>
      </c>
    </row>
    <row r="30" spans="1:18" ht="18.75" x14ac:dyDescent="0.3">
      <c r="A30" s="118">
        <v>9</v>
      </c>
      <c r="B30" s="96" t="s">
        <v>158</v>
      </c>
      <c r="C30" s="87" t="s">
        <v>159</v>
      </c>
      <c r="D30" s="17">
        <v>28.84</v>
      </c>
      <c r="E30" s="87"/>
      <c r="F30" s="17">
        <f t="shared" si="10"/>
        <v>28.84</v>
      </c>
      <c r="G30" s="88">
        <v>1</v>
      </c>
      <c r="H30" s="19">
        <v>69.31</v>
      </c>
      <c r="I30" s="87">
        <v>5</v>
      </c>
      <c r="J30" s="17">
        <f t="shared" si="11"/>
        <v>74.31</v>
      </c>
      <c r="K30" s="88">
        <v>4</v>
      </c>
      <c r="L30" s="19">
        <v>25.35</v>
      </c>
      <c r="M30" s="87"/>
      <c r="N30" s="17">
        <f t="shared" si="13"/>
        <v>25.35</v>
      </c>
      <c r="O30" s="88">
        <v>1</v>
      </c>
      <c r="P30" s="20"/>
      <c r="Q30" s="19">
        <f t="shared" si="12"/>
        <v>128.5</v>
      </c>
      <c r="R30" s="107">
        <v>2</v>
      </c>
    </row>
    <row r="31" spans="1:18" ht="15.75" x14ac:dyDescent="0.25">
      <c r="A31" s="118">
        <v>10</v>
      </c>
      <c r="B31" s="96" t="s">
        <v>160</v>
      </c>
      <c r="C31" s="87" t="s">
        <v>161</v>
      </c>
      <c r="D31" s="17">
        <v>34.380000000000003</v>
      </c>
      <c r="E31" s="87"/>
      <c r="F31" s="17">
        <f t="shared" si="10"/>
        <v>34.380000000000003</v>
      </c>
      <c r="G31" s="88">
        <v>6</v>
      </c>
      <c r="H31" s="19">
        <v>81.03</v>
      </c>
      <c r="I31" s="87">
        <v>5</v>
      </c>
      <c r="J31" s="17">
        <f t="shared" si="11"/>
        <v>86.03</v>
      </c>
      <c r="K31" s="88">
        <v>5</v>
      </c>
      <c r="L31" s="19">
        <v>29.03</v>
      </c>
      <c r="M31" s="87"/>
      <c r="N31" s="17">
        <f t="shared" si="13"/>
        <v>29.03</v>
      </c>
      <c r="O31" s="88">
        <v>3</v>
      </c>
      <c r="P31" s="20"/>
      <c r="Q31" s="19">
        <f t="shared" si="12"/>
        <v>149.44</v>
      </c>
      <c r="R31" s="90">
        <v>5</v>
      </c>
    </row>
    <row r="32" spans="1:18" ht="15.75" x14ac:dyDescent="0.25">
      <c r="A32" s="118">
        <v>11</v>
      </c>
      <c r="B32" s="96" t="s">
        <v>162</v>
      </c>
      <c r="C32" s="87" t="s">
        <v>163</v>
      </c>
      <c r="D32" s="17">
        <v>38.03</v>
      </c>
      <c r="E32" s="87"/>
      <c r="F32" s="17">
        <f t="shared" si="10"/>
        <v>38.03</v>
      </c>
      <c r="G32" s="88">
        <v>8</v>
      </c>
      <c r="H32" s="19">
        <v>76.44</v>
      </c>
      <c r="I32" s="87">
        <v>10</v>
      </c>
      <c r="J32" s="17">
        <f t="shared" si="11"/>
        <v>86.44</v>
      </c>
      <c r="K32" s="88">
        <v>6</v>
      </c>
      <c r="L32" s="19">
        <v>35.380000000000003</v>
      </c>
      <c r="M32" s="87">
        <v>20</v>
      </c>
      <c r="N32" s="17">
        <f t="shared" si="13"/>
        <v>55.38</v>
      </c>
      <c r="O32" s="88">
        <v>11</v>
      </c>
      <c r="P32" s="20"/>
      <c r="Q32" s="19">
        <f t="shared" si="12"/>
        <v>179.85</v>
      </c>
      <c r="R32" s="90">
        <v>9</v>
      </c>
    </row>
    <row r="33" spans="1:18" ht="15.75" x14ac:dyDescent="0.25">
      <c r="A33" s="118">
        <v>12</v>
      </c>
      <c r="B33" s="96" t="s">
        <v>209</v>
      </c>
      <c r="C33" s="87" t="s">
        <v>210</v>
      </c>
      <c r="D33" s="17">
        <v>38.159999999999997</v>
      </c>
      <c r="E33" s="87"/>
      <c r="F33" s="17">
        <f t="shared" si="10"/>
        <v>38.159999999999997</v>
      </c>
      <c r="G33" s="88">
        <v>9</v>
      </c>
      <c r="H33" s="19">
        <v>151.78</v>
      </c>
      <c r="I33" s="87">
        <v>25</v>
      </c>
      <c r="J33" s="17">
        <f t="shared" si="11"/>
        <v>176.78</v>
      </c>
      <c r="K33" s="88">
        <v>15</v>
      </c>
      <c r="L33" s="19">
        <v>43.63</v>
      </c>
      <c r="M33" s="87">
        <v>25</v>
      </c>
      <c r="N33" s="17">
        <f t="shared" si="13"/>
        <v>68.63</v>
      </c>
      <c r="O33" s="88">
        <v>13</v>
      </c>
      <c r="P33" s="20">
        <v>15</v>
      </c>
      <c r="Q33" s="19">
        <f t="shared" si="12"/>
        <v>298.57</v>
      </c>
      <c r="R33" s="90">
        <v>15</v>
      </c>
    </row>
    <row r="34" spans="1:18" ht="15.75" x14ac:dyDescent="0.25">
      <c r="A34" s="118">
        <v>13</v>
      </c>
      <c r="B34" s="96" t="s">
        <v>136</v>
      </c>
      <c r="C34" s="87" t="s">
        <v>106</v>
      </c>
      <c r="D34" s="17">
        <v>39.869999999999997</v>
      </c>
      <c r="E34" s="87"/>
      <c r="F34" s="17">
        <f t="shared" si="10"/>
        <v>39.869999999999997</v>
      </c>
      <c r="G34" s="88">
        <v>10</v>
      </c>
      <c r="H34" s="19">
        <v>119.84</v>
      </c>
      <c r="I34" s="87">
        <v>5</v>
      </c>
      <c r="J34" s="17">
        <f t="shared" si="11"/>
        <v>124.84</v>
      </c>
      <c r="K34" s="88">
        <v>14</v>
      </c>
      <c r="L34" s="19">
        <v>35.44</v>
      </c>
      <c r="M34" s="87">
        <v>5</v>
      </c>
      <c r="N34" s="17">
        <f t="shared" si="13"/>
        <v>40.44</v>
      </c>
      <c r="O34" s="88">
        <v>9</v>
      </c>
      <c r="P34" s="20"/>
      <c r="Q34" s="19">
        <f t="shared" si="12"/>
        <v>205.15</v>
      </c>
      <c r="R34" s="90">
        <v>11</v>
      </c>
    </row>
    <row r="35" spans="1:18" ht="18.75" x14ac:dyDescent="0.3">
      <c r="A35" s="118">
        <v>14</v>
      </c>
      <c r="B35" s="96" t="s">
        <v>97</v>
      </c>
      <c r="C35" s="87" t="s">
        <v>208</v>
      </c>
      <c r="D35" s="17">
        <v>29.87</v>
      </c>
      <c r="E35" s="87"/>
      <c r="F35" s="17">
        <f t="shared" si="10"/>
        <v>29.87</v>
      </c>
      <c r="G35" s="88">
        <v>3</v>
      </c>
      <c r="H35" s="19">
        <v>67.28</v>
      </c>
      <c r="I35" s="87"/>
      <c r="J35" s="17">
        <f>SUM(H35+I35)</f>
        <v>67.28</v>
      </c>
      <c r="K35" s="88">
        <v>3</v>
      </c>
      <c r="L35" s="25">
        <v>31.94</v>
      </c>
      <c r="M35" s="87"/>
      <c r="N35" s="17">
        <f t="shared" si="13"/>
        <v>31.94</v>
      </c>
      <c r="O35" s="88">
        <v>4</v>
      </c>
      <c r="P35" s="20"/>
      <c r="Q35" s="19">
        <f>SUM(F35+J35+N35+P35)</f>
        <v>129.09</v>
      </c>
      <c r="R35" s="109">
        <v>3</v>
      </c>
    </row>
    <row r="36" spans="1:18" ht="15.75" x14ac:dyDescent="0.25">
      <c r="A36" s="118">
        <v>15</v>
      </c>
      <c r="B36" s="96" t="s">
        <v>202</v>
      </c>
      <c r="C36" s="87" t="s">
        <v>188</v>
      </c>
      <c r="D36" s="17">
        <v>49.78</v>
      </c>
      <c r="E36" s="87"/>
      <c r="F36" s="17">
        <f t="shared" si="10"/>
        <v>49.78</v>
      </c>
      <c r="G36" s="88">
        <v>12</v>
      </c>
      <c r="H36" s="19">
        <v>83.96</v>
      </c>
      <c r="I36" s="87">
        <v>5</v>
      </c>
      <c r="J36" s="17">
        <f>SUM(H36+I36)</f>
        <v>88.96</v>
      </c>
      <c r="K36" s="88">
        <v>7</v>
      </c>
      <c r="L36" s="25">
        <v>30.97</v>
      </c>
      <c r="M36" s="87">
        <v>5</v>
      </c>
      <c r="N36" s="17">
        <f t="shared" si="13"/>
        <v>35.97</v>
      </c>
      <c r="O36" s="88">
        <v>8</v>
      </c>
      <c r="P36" s="20"/>
      <c r="Q36" s="19">
        <f>SUM(F36+J36+N36+P36)</f>
        <v>174.71</v>
      </c>
      <c r="R36" s="90">
        <v>8</v>
      </c>
    </row>
    <row r="37" spans="1:18" ht="15.75" x14ac:dyDescent="0.25">
      <c r="A37" s="118"/>
      <c r="B37" s="31"/>
      <c r="C37" s="16"/>
      <c r="D37" s="16"/>
      <c r="E37" s="16"/>
      <c r="F37" s="17"/>
      <c r="G37" s="92"/>
      <c r="H37" s="25"/>
      <c r="I37" s="16"/>
      <c r="J37" s="17"/>
      <c r="K37" s="92"/>
      <c r="L37" s="25"/>
      <c r="M37" s="16"/>
      <c r="N37" s="17"/>
      <c r="O37" s="92"/>
      <c r="P37" s="20"/>
      <c r="Q37" s="19"/>
      <c r="R37" s="90"/>
    </row>
    <row r="38" spans="1:18" ht="18.75" x14ac:dyDescent="0.3">
      <c r="A38" s="118"/>
      <c r="B38" s="232" t="s">
        <v>120</v>
      </c>
      <c r="C38" s="233"/>
      <c r="D38" s="233"/>
      <c r="E38" s="233"/>
      <c r="F38" s="233"/>
      <c r="G38" s="234"/>
      <c r="H38" s="25"/>
      <c r="I38" s="16"/>
      <c r="J38" s="17"/>
      <c r="K38" s="92"/>
      <c r="L38" s="25"/>
      <c r="M38" s="16"/>
      <c r="N38" s="17"/>
      <c r="O38" s="92"/>
      <c r="P38" s="20"/>
      <c r="Q38" s="19"/>
      <c r="R38" s="90"/>
    </row>
    <row r="39" spans="1:18" ht="18.75" x14ac:dyDescent="0.3">
      <c r="A39" s="118">
        <v>1</v>
      </c>
      <c r="B39" s="98" t="s">
        <v>113</v>
      </c>
      <c r="C39" s="87" t="s">
        <v>135</v>
      </c>
      <c r="D39" s="17">
        <v>33.56</v>
      </c>
      <c r="E39" s="87"/>
      <c r="F39" s="17">
        <f t="shared" si="10"/>
        <v>33.56</v>
      </c>
      <c r="G39" s="88">
        <v>1</v>
      </c>
      <c r="H39" s="19">
        <v>75.03</v>
      </c>
      <c r="I39" s="87"/>
      <c r="J39" s="17">
        <f t="shared" si="11"/>
        <v>75.03</v>
      </c>
      <c r="K39" s="88">
        <v>1</v>
      </c>
      <c r="L39" s="25">
        <v>29.4</v>
      </c>
      <c r="M39" s="87">
        <v>10</v>
      </c>
      <c r="N39" s="17">
        <f t="shared" ref="N39:N45" si="14">SUM(L39+M39)</f>
        <v>39.4</v>
      </c>
      <c r="O39" s="88">
        <v>1</v>
      </c>
      <c r="P39" s="20"/>
      <c r="Q39" s="19">
        <f t="shared" ref="Q39:Q45" si="15">SUM(F39+J39+N39)</f>
        <v>147.99</v>
      </c>
      <c r="R39" s="108">
        <v>1</v>
      </c>
    </row>
    <row r="40" spans="1:18" ht="18.75" x14ac:dyDescent="0.3">
      <c r="A40" s="118">
        <v>2</v>
      </c>
      <c r="B40" s="98" t="s">
        <v>121</v>
      </c>
      <c r="C40" s="87" t="s">
        <v>122</v>
      </c>
      <c r="D40" s="17">
        <v>37.619999999999997</v>
      </c>
      <c r="E40" s="20">
        <v>10</v>
      </c>
      <c r="F40" s="17">
        <f t="shared" si="10"/>
        <v>47.62</v>
      </c>
      <c r="G40" s="88">
        <v>5</v>
      </c>
      <c r="H40" s="19">
        <v>92.4</v>
      </c>
      <c r="I40" s="87">
        <v>5</v>
      </c>
      <c r="J40" s="17">
        <f t="shared" si="11"/>
        <v>97.4</v>
      </c>
      <c r="K40" s="88">
        <v>7</v>
      </c>
      <c r="L40" s="19">
        <v>45.22</v>
      </c>
      <c r="M40" s="87"/>
      <c r="N40" s="17">
        <f t="shared" si="14"/>
        <v>45.22</v>
      </c>
      <c r="O40" s="88">
        <v>2</v>
      </c>
      <c r="P40" s="20"/>
      <c r="Q40" s="19">
        <f t="shared" si="15"/>
        <v>190.24</v>
      </c>
      <c r="R40" s="109">
        <v>3</v>
      </c>
    </row>
    <row r="41" spans="1:18" ht="18.75" x14ac:dyDescent="0.3">
      <c r="A41" s="99">
        <v>3</v>
      </c>
      <c r="B41" s="98" t="s">
        <v>136</v>
      </c>
      <c r="C41" s="87" t="s">
        <v>137</v>
      </c>
      <c r="D41" s="17">
        <v>37.31</v>
      </c>
      <c r="E41" s="20"/>
      <c r="F41" s="17">
        <f t="shared" si="10"/>
        <v>37.31</v>
      </c>
      <c r="G41" s="100">
        <v>2</v>
      </c>
      <c r="H41" s="19">
        <v>86.97</v>
      </c>
      <c r="I41" s="87"/>
      <c r="J41" s="17">
        <f t="shared" si="11"/>
        <v>86.97</v>
      </c>
      <c r="K41" s="88">
        <v>3</v>
      </c>
      <c r="L41" s="19">
        <v>33.880000000000003</v>
      </c>
      <c r="M41" s="87">
        <v>25</v>
      </c>
      <c r="N41" s="17">
        <f t="shared" si="14"/>
        <v>58.88</v>
      </c>
      <c r="O41" s="88">
        <v>4</v>
      </c>
      <c r="P41" s="20"/>
      <c r="Q41" s="19">
        <f t="shared" si="15"/>
        <v>183.16</v>
      </c>
      <c r="R41" s="107">
        <v>2</v>
      </c>
    </row>
    <row r="42" spans="1:18" ht="15.75" x14ac:dyDescent="0.25">
      <c r="A42" s="99">
        <v>4</v>
      </c>
      <c r="B42" s="98" t="s">
        <v>138</v>
      </c>
      <c r="C42" s="87" t="s">
        <v>139</v>
      </c>
      <c r="D42" s="17">
        <v>43.34</v>
      </c>
      <c r="E42" s="20"/>
      <c r="F42" s="17">
        <f t="shared" si="10"/>
        <v>43.34</v>
      </c>
      <c r="G42" s="100">
        <v>4</v>
      </c>
      <c r="H42" s="19">
        <v>96.93</v>
      </c>
      <c r="I42" s="87"/>
      <c r="J42" s="17">
        <f t="shared" si="11"/>
        <v>96.93</v>
      </c>
      <c r="K42" s="88">
        <v>6</v>
      </c>
      <c r="L42" s="19">
        <v>31.56</v>
      </c>
      <c r="M42" s="87">
        <v>30</v>
      </c>
      <c r="N42" s="17">
        <f t="shared" si="14"/>
        <v>61.56</v>
      </c>
      <c r="O42" s="88">
        <v>5</v>
      </c>
      <c r="P42" s="20"/>
      <c r="Q42" s="19">
        <f t="shared" si="15"/>
        <v>201.83</v>
      </c>
      <c r="R42" s="90">
        <v>5</v>
      </c>
    </row>
    <row r="43" spans="1:18" ht="15.75" x14ac:dyDescent="0.25">
      <c r="A43" s="99">
        <v>5</v>
      </c>
      <c r="B43" s="98" t="s">
        <v>142</v>
      </c>
      <c r="C43" s="87" t="s">
        <v>173</v>
      </c>
      <c r="D43" s="17">
        <v>54.06</v>
      </c>
      <c r="E43" s="20">
        <v>15</v>
      </c>
      <c r="F43" s="17">
        <f t="shared" si="10"/>
        <v>69.06</v>
      </c>
      <c r="G43" s="100">
        <v>7</v>
      </c>
      <c r="H43" s="19">
        <v>89.93</v>
      </c>
      <c r="I43" s="87"/>
      <c r="J43" s="17">
        <f t="shared" si="11"/>
        <v>89.93</v>
      </c>
      <c r="K43" s="88">
        <v>4</v>
      </c>
      <c r="L43" s="19">
        <v>45.43</v>
      </c>
      <c r="M43" s="87"/>
      <c r="N43" s="17">
        <f t="shared" si="14"/>
        <v>45.43</v>
      </c>
      <c r="O43" s="88">
        <v>3</v>
      </c>
      <c r="P43" s="20"/>
      <c r="Q43" s="19">
        <f t="shared" si="15"/>
        <v>204.42000000000002</v>
      </c>
      <c r="R43" s="90">
        <v>6</v>
      </c>
    </row>
    <row r="44" spans="1:18" ht="15.75" x14ac:dyDescent="0.25">
      <c r="A44" s="118">
        <v>6</v>
      </c>
      <c r="B44" s="98" t="s">
        <v>142</v>
      </c>
      <c r="C44" s="87" t="s">
        <v>143</v>
      </c>
      <c r="D44" s="17">
        <v>86</v>
      </c>
      <c r="E44" s="87">
        <v>5</v>
      </c>
      <c r="F44" s="17">
        <f t="shared" si="10"/>
        <v>91</v>
      </c>
      <c r="G44" s="100">
        <v>6</v>
      </c>
      <c r="H44" s="19">
        <v>86.25</v>
      </c>
      <c r="I44" s="87"/>
      <c r="J44" s="17">
        <f t="shared" si="11"/>
        <v>86.25</v>
      </c>
      <c r="K44" s="88">
        <v>2</v>
      </c>
      <c r="L44" s="25">
        <v>32.03</v>
      </c>
      <c r="M44" s="87">
        <v>30</v>
      </c>
      <c r="N44" s="17">
        <f t="shared" si="14"/>
        <v>62.03</v>
      </c>
      <c r="O44" s="88">
        <v>6</v>
      </c>
      <c r="P44" s="20"/>
      <c r="Q44" s="19">
        <f t="shared" si="15"/>
        <v>239.28</v>
      </c>
      <c r="R44" s="90">
        <v>7</v>
      </c>
    </row>
    <row r="45" spans="1:18" ht="15.75" x14ac:dyDescent="0.25">
      <c r="A45" s="117">
        <v>7</v>
      </c>
      <c r="B45" s="125" t="s">
        <v>140</v>
      </c>
      <c r="C45" s="87" t="s">
        <v>141</v>
      </c>
      <c r="D45" s="17">
        <v>39.69</v>
      </c>
      <c r="E45" s="87"/>
      <c r="F45" s="17">
        <f t="shared" si="10"/>
        <v>39.69</v>
      </c>
      <c r="G45" s="100">
        <v>3</v>
      </c>
      <c r="H45" s="19">
        <v>90.82</v>
      </c>
      <c r="I45" s="87"/>
      <c r="J45" s="17">
        <f t="shared" si="11"/>
        <v>90.82</v>
      </c>
      <c r="K45" s="88">
        <v>5</v>
      </c>
      <c r="L45" s="25">
        <v>46.25</v>
      </c>
      <c r="M45" s="87">
        <v>25</v>
      </c>
      <c r="N45" s="17">
        <f t="shared" si="14"/>
        <v>71.25</v>
      </c>
      <c r="O45" s="88">
        <v>7</v>
      </c>
      <c r="P45" s="20"/>
      <c r="Q45" s="19">
        <f t="shared" si="15"/>
        <v>201.76</v>
      </c>
      <c r="R45" s="90">
        <v>4</v>
      </c>
    </row>
    <row r="46" spans="1:18" ht="15.75" x14ac:dyDescent="0.25">
      <c r="A46" s="117"/>
      <c r="B46" s="102"/>
      <c r="C46" s="103"/>
      <c r="D46" s="21"/>
      <c r="E46" s="23"/>
      <c r="F46" s="21"/>
      <c r="G46" s="100"/>
      <c r="H46" s="19"/>
      <c r="I46" s="87"/>
      <c r="J46" s="17"/>
      <c r="K46" s="88"/>
      <c r="L46" s="25"/>
      <c r="M46" s="87"/>
      <c r="N46" s="17"/>
      <c r="O46" s="88"/>
      <c r="P46" s="20"/>
      <c r="Q46" s="19"/>
      <c r="R46" s="90"/>
    </row>
    <row r="47" spans="1:18" ht="18.75" x14ac:dyDescent="0.3">
      <c r="A47" s="118"/>
      <c r="B47" s="232" t="s">
        <v>123</v>
      </c>
      <c r="C47" s="233"/>
      <c r="D47" s="233"/>
      <c r="E47" s="233"/>
      <c r="F47" s="233"/>
      <c r="G47" s="234"/>
      <c r="H47" s="25"/>
      <c r="I47" s="16"/>
      <c r="J47" s="17"/>
      <c r="K47" s="92"/>
      <c r="L47" s="25"/>
      <c r="M47" s="16"/>
      <c r="N47" s="17"/>
      <c r="O47" s="92"/>
      <c r="P47" s="20"/>
      <c r="Q47" s="19"/>
      <c r="R47" s="90"/>
    </row>
    <row r="48" spans="1:18" ht="18.75" x14ac:dyDescent="0.3">
      <c r="A48" s="118">
        <v>1</v>
      </c>
      <c r="B48" s="98" t="s">
        <v>192</v>
      </c>
      <c r="C48" s="87" t="s">
        <v>183</v>
      </c>
      <c r="D48" s="17">
        <v>37.840000000000003</v>
      </c>
      <c r="E48" s="87"/>
      <c r="F48" s="17">
        <f t="shared" ref="F48:F56" si="16">SUM(D48+E48)</f>
        <v>37.840000000000003</v>
      </c>
      <c r="G48" s="88">
        <v>7</v>
      </c>
      <c r="H48" s="19">
        <v>92.09</v>
      </c>
      <c r="I48" s="87">
        <v>5</v>
      </c>
      <c r="J48" s="17">
        <f t="shared" ref="J48:J56" si="17">SUM(H48+I48)</f>
        <v>97.09</v>
      </c>
      <c r="K48" s="88">
        <v>7</v>
      </c>
      <c r="L48" s="25">
        <v>35.35</v>
      </c>
      <c r="M48" s="87">
        <v>5</v>
      </c>
      <c r="N48" s="17">
        <f t="shared" ref="N48:N56" si="18">SUM(L48+M48)</f>
        <v>40.35</v>
      </c>
      <c r="O48" s="88">
        <v>2</v>
      </c>
      <c r="P48" s="20"/>
      <c r="Q48" s="19">
        <f t="shared" ref="Q48:Q55" si="19">SUM(F48+J48+N48)</f>
        <v>175.28</v>
      </c>
      <c r="R48" s="109">
        <v>3</v>
      </c>
    </row>
    <row r="49" spans="1:18" ht="15.75" x14ac:dyDescent="0.25">
      <c r="A49" s="118">
        <v>2</v>
      </c>
      <c r="B49" s="98" t="s">
        <v>128</v>
      </c>
      <c r="C49" s="87" t="s">
        <v>129</v>
      </c>
      <c r="D49" s="17">
        <v>36.96</v>
      </c>
      <c r="E49" s="87"/>
      <c r="F49" s="17">
        <f t="shared" si="16"/>
        <v>36.96</v>
      </c>
      <c r="G49" s="88">
        <v>6</v>
      </c>
      <c r="H49" s="19">
        <v>73.28</v>
      </c>
      <c r="I49" s="87">
        <v>5</v>
      </c>
      <c r="J49" s="17">
        <f t="shared" si="17"/>
        <v>78.28</v>
      </c>
      <c r="K49" s="88">
        <v>5</v>
      </c>
      <c r="L49" s="25">
        <v>33.159999999999997</v>
      </c>
      <c r="M49" s="87">
        <v>35</v>
      </c>
      <c r="N49" s="17">
        <f t="shared" si="18"/>
        <v>68.16</v>
      </c>
      <c r="O49" s="88">
        <v>6</v>
      </c>
      <c r="P49" s="20"/>
      <c r="Q49" s="19">
        <f t="shared" si="19"/>
        <v>183.4</v>
      </c>
      <c r="R49" s="113">
        <v>5</v>
      </c>
    </row>
    <row r="50" spans="1:18" ht="18.75" x14ac:dyDescent="0.3">
      <c r="A50" s="118">
        <v>3</v>
      </c>
      <c r="B50" s="98" t="s">
        <v>130</v>
      </c>
      <c r="C50" s="87" t="s">
        <v>115</v>
      </c>
      <c r="D50" s="17">
        <v>34.31</v>
      </c>
      <c r="E50" s="87"/>
      <c r="F50" s="17">
        <f t="shared" si="16"/>
        <v>34.31</v>
      </c>
      <c r="G50" s="88">
        <v>5</v>
      </c>
      <c r="H50" s="19">
        <v>58.68</v>
      </c>
      <c r="I50" s="87"/>
      <c r="J50" s="17">
        <f t="shared" si="17"/>
        <v>58.68</v>
      </c>
      <c r="K50" s="88">
        <v>1</v>
      </c>
      <c r="L50" s="25">
        <v>26.68</v>
      </c>
      <c r="M50" s="87">
        <v>25</v>
      </c>
      <c r="N50" s="17">
        <f t="shared" si="18"/>
        <v>51.68</v>
      </c>
      <c r="O50" s="88">
        <v>3</v>
      </c>
      <c r="P50" s="20"/>
      <c r="Q50" s="19">
        <f t="shared" si="19"/>
        <v>144.67000000000002</v>
      </c>
      <c r="R50" s="105">
        <v>2</v>
      </c>
    </row>
    <row r="51" spans="1:18" s="115" customFormat="1" ht="15.75" x14ac:dyDescent="0.25">
      <c r="A51" s="118">
        <v>4</v>
      </c>
      <c r="B51" s="98" t="s">
        <v>126</v>
      </c>
      <c r="C51" s="87" t="s">
        <v>127</v>
      </c>
      <c r="D51" s="17">
        <v>30.96</v>
      </c>
      <c r="E51" s="87"/>
      <c r="F51" s="17">
        <f t="shared" si="16"/>
        <v>30.96</v>
      </c>
      <c r="G51" s="88">
        <v>2</v>
      </c>
      <c r="H51" s="19">
        <v>65.849999999999994</v>
      </c>
      <c r="I51" s="87"/>
      <c r="J51" s="17">
        <f t="shared" si="17"/>
        <v>65.849999999999994</v>
      </c>
      <c r="K51" s="88">
        <v>3</v>
      </c>
      <c r="L51" s="25">
        <v>32.880000000000003</v>
      </c>
      <c r="M51" s="87">
        <v>35</v>
      </c>
      <c r="N51" s="17" t="s">
        <v>212</v>
      </c>
      <c r="O51" s="88">
        <v>8</v>
      </c>
      <c r="P51" s="20"/>
      <c r="Q51" s="19" t="s">
        <v>211</v>
      </c>
      <c r="R51" s="113">
        <v>8</v>
      </c>
    </row>
    <row r="52" spans="1:18" s="115" customFormat="1" ht="15.75" x14ac:dyDescent="0.25">
      <c r="A52" s="118">
        <v>5</v>
      </c>
      <c r="B52" s="98" t="s">
        <v>133</v>
      </c>
      <c r="C52" s="87" t="s">
        <v>134</v>
      </c>
      <c r="D52" s="17">
        <v>39.56</v>
      </c>
      <c r="E52" s="87"/>
      <c r="F52" s="17">
        <f t="shared" si="16"/>
        <v>39.56</v>
      </c>
      <c r="G52" s="88">
        <v>8</v>
      </c>
      <c r="H52" s="19">
        <v>151.18</v>
      </c>
      <c r="I52" s="87">
        <v>10</v>
      </c>
      <c r="J52" s="17">
        <f t="shared" si="17"/>
        <v>161.18</v>
      </c>
      <c r="K52" s="88">
        <v>8</v>
      </c>
      <c r="L52" s="25">
        <v>38.07</v>
      </c>
      <c r="M52" s="87">
        <v>35</v>
      </c>
      <c r="N52" s="17">
        <f t="shared" si="18"/>
        <v>73.069999999999993</v>
      </c>
      <c r="O52" s="88">
        <v>7</v>
      </c>
      <c r="P52" s="20"/>
      <c r="Q52" s="19">
        <f t="shared" si="19"/>
        <v>273.81</v>
      </c>
      <c r="R52" s="113">
        <v>6</v>
      </c>
    </row>
    <row r="53" spans="1:18" s="115" customFormat="1" ht="15.75" x14ac:dyDescent="0.25">
      <c r="A53" s="118">
        <v>6</v>
      </c>
      <c r="B53" s="98" t="s">
        <v>213</v>
      </c>
      <c r="C53" s="87" t="s">
        <v>214</v>
      </c>
      <c r="D53" s="17">
        <v>30.97</v>
      </c>
      <c r="E53" s="87"/>
      <c r="F53" s="17">
        <f t="shared" si="16"/>
        <v>30.97</v>
      </c>
      <c r="G53" s="88">
        <v>3</v>
      </c>
      <c r="H53" s="19">
        <v>59.84</v>
      </c>
      <c r="I53" s="87"/>
      <c r="J53" s="17">
        <f t="shared" si="17"/>
        <v>59.84</v>
      </c>
      <c r="K53" s="88">
        <v>2</v>
      </c>
      <c r="L53" s="25">
        <v>29.43</v>
      </c>
      <c r="M53" s="87">
        <v>5</v>
      </c>
      <c r="N53" s="17" t="s">
        <v>216</v>
      </c>
      <c r="O53" s="88">
        <v>9</v>
      </c>
      <c r="P53" s="20"/>
      <c r="Q53" s="19" t="s">
        <v>215</v>
      </c>
      <c r="R53" s="113">
        <v>9</v>
      </c>
    </row>
    <row r="54" spans="1:18" s="115" customFormat="1" ht="15.75" x14ac:dyDescent="0.25">
      <c r="A54" s="118">
        <v>7</v>
      </c>
      <c r="B54" s="98" t="s">
        <v>217</v>
      </c>
      <c r="C54" s="87" t="s">
        <v>218</v>
      </c>
      <c r="D54" s="17">
        <v>79.260000000000005</v>
      </c>
      <c r="E54" s="87">
        <v>5</v>
      </c>
      <c r="F54" s="17">
        <f t="shared" si="16"/>
        <v>84.26</v>
      </c>
      <c r="G54" s="88">
        <v>9</v>
      </c>
      <c r="H54" s="19">
        <v>126.44</v>
      </c>
      <c r="I54" s="87">
        <v>40</v>
      </c>
      <c r="J54" s="17">
        <f t="shared" si="17"/>
        <v>166.44</v>
      </c>
      <c r="K54" s="88">
        <v>9</v>
      </c>
      <c r="L54" s="25">
        <v>47.69</v>
      </c>
      <c r="M54" s="87">
        <v>5</v>
      </c>
      <c r="N54" s="17">
        <f t="shared" si="18"/>
        <v>52.69</v>
      </c>
      <c r="O54" s="88">
        <v>4</v>
      </c>
      <c r="P54" s="20"/>
      <c r="Q54" s="19">
        <f t="shared" si="19"/>
        <v>303.39</v>
      </c>
      <c r="R54" s="113">
        <v>7</v>
      </c>
    </row>
    <row r="55" spans="1:18" ht="15.75" x14ac:dyDescent="0.25">
      <c r="A55" s="118">
        <v>8</v>
      </c>
      <c r="B55" s="98" t="s">
        <v>131</v>
      </c>
      <c r="C55" s="87" t="s">
        <v>132</v>
      </c>
      <c r="D55" s="17">
        <v>31.69</v>
      </c>
      <c r="E55" s="87"/>
      <c r="F55" s="17">
        <f t="shared" si="16"/>
        <v>31.69</v>
      </c>
      <c r="G55" s="88">
        <v>4</v>
      </c>
      <c r="H55" s="19">
        <v>83.37</v>
      </c>
      <c r="I55" s="87"/>
      <c r="J55" s="17">
        <f t="shared" si="17"/>
        <v>83.37</v>
      </c>
      <c r="K55" s="88">
        <v>6</v>
      </c>
      <c r="L55" s="25">
        <v>35.630000000000003</v>
      </c>
      <c r="M55" s="87">
        <v>30</v>
      </c>
      <c r="N55" s="17">
        <f t="shared" si="18"/>
        <v>65.63</v>
      </c>
      <c r="O55" s="88">
        <v>5</v>
      </c>
      <c r="P55" s="20"/>
      <c r="Q55" s="19">
        <f t="shared" si="19"/>
        <v>180.69</v>
      </c>
      <c r="R55" s="113">
        <v>4</v>
      </c>
    </row>
    <row r="56" spans="1:18" ht="18.75" x14ac:dyDescent="0.3">
      <c r="A56" s="118">
        <v>9</v>
      </c>
      <c r="B56" s="98" t="s">
        <v>193</v>
      </c>
      <c r="C56" s="87" t="s">
        <v>100</v>
      </c>
      <c r="D56" s="17">
        <v>29.2</v>
      </c>
      <c r="E56" s="87"/>
      <c r="F56" s="17">
        <f t="shared" si="16"/>
        <v>29.2</v>
      </c>
      <c r="G56" s="88">
        <v>1</v>
      </c>
      <c r="H56" s="19">
        <v>69.680000000000007</v>
      </c>
      <c r="I56" s="87"/>
      <c r="J56" s="17">
        <f t="shared" si="17"/>
        <v>69.680000000000007</v>
      </c>
      <c r="K56" s="88">
        <v>4</v>
      </c>
      <c r="L56" s="25">
        <v>21.66</v>
      </c>
      <c r="M56" s="87">
        <v>5</v>
      </c>
      <c r="N56" s="17">
        <f t="shared" si="18"/>
        <v>26.66</v>
      </c>
      <c r="O56" s="88">
        <v>1</v>
      </c>
      <c r="P56" s="20"/>
      <c r="Q56" s="19">
        <f>SUM(F56+J56+N56+P56)</f>
        <v>125.54</v>
      </c>
      <c r="R56" s="108">
        <v>1</v>
      </c>
    </row>
    <row r="57" spans="1:18" x14ac:dyDescent="0.2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</row>
  </sheetData>
  <mergeCells count="17">
    <mergeCell ref="B1:K1"/>
    <mergeCell ref="A2:G2"/>
    <mergeCell ref="L2:R2"/>
    <mergeCell ref="A4:A5"/>
    <mergeCell ref="B4:B5"/>
    <mergeCell ref="C4:C5"/>
    <mergeCell ref="D4:F4"/>
    <mergeCell ref="G4:G5"/>
    <mergeCell ref="H4:J4"/>
    <mergeCell ref="K4:K5"/>
    <mergeCell ref="B47:G47"/>
    <mergeCell ref="L4:N4"/>
    <mergeCell ref="O4:O5"/>
    <mergeCell ref="B6:G6"/>
    <mergeCell ref="B15:G15"/>
    <mergeCell ref="B21:G21"/>
    <mergeCell ref="B38:G3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selection activeCell="U46" sqref="U46"/>
    </sheetView>
  </sheetViews>
  <sheetFormatPr defaultRowHeight="15" x14ac:dyDescent="0.25"/>
  <cols>
    <col min="1" max="1" width="4.28515625" customWidth="1"/>
    <col min="2" max="2" width="20.5703125" customWidth="1"/>
    <col min="4" max="4" width="7.5703125" customWidth="1"/>
    <col min="5" max="5" width="4.5703125" customWidth="1"/>
    <col min="6" max="6" width="6.140625" customWidth="1"/>
    <col min="7" max="7" width="4.140625" customWidth="1"/>
    <col min="8" max="8" width="7.85546875" customWidth="1"/>
    <col min="9" max="9" width="5.5703125" customWidth="1"/>
    <col min="10" max="10" width="7.28515625" customWidth="1"/>
    <col min="11" max="11" width="3.85546875" customWidth="1"/>
    <col min="12" max="12" width="7.42578125" customWidth="1"/>
    <col min="13" max="13" width="5.140625" customWidth="1"/>
    <col min="15" max="15" width="4.28515625" customWidth="1"/>
    <col min="16" max="16" width="5.28515625" customWidth="1"/>
    <col min="18" max="18" width="5.140625" customWidth="1"/>
  </cols>
  <sheetData>
    <row r="1" spans="1:18" ht="18.75" x14ac:dyDescent="0.3">
      <c r="A1" s="121"/>
      <c r="B1" s="206" t="s">
        <v>79</v>
      </c>
      <c r="C1" s="206"/>
      <c r="D1" s="206"/>
      <c r="E1" s="206"/>
      <c r="F1" s="206"/>
      <c r="G1" s="206"/>
      <c r="H1" s="206"/>
      <c r="I1" s="206"/>
      <c r="J1" s="206"/>
      <c r="K1" s="206"/>
      <c r="L1" s="121"/>
      <c r="M1" s="121"/>
      <c r="N1" s="121"/>
      <c r="O1" s="121"/>
      <c r="P1" s="121"/>
      <c r="Q1" s="121"/>
      <c r="R1" s="121"/>
    </row>
    <row r="2" spans="1:18" ht="18.75" x14ac:dyDescent="0.3">
      <c r="A2" s="220" t="s">
        <v>219</v>
      </c>
      <c r="B2" s="220"/>
      <c r="C2" s="220"/>
      <c r="D2" s="220"/>
      <c r="E2" s="220"/>
      <c r="F2" s="220"/>
      <c r="G2" s="220"/>
      <c r="H2" s="121"/>
      <c r="I2" s="121"/>
      <c r="J2" s="121"/>
      <c r="K2" s="121"/>
      <c r="L2" s="221" t="s">
        <v>220</v>
      </c>
      <c r="M2" s="220"/>
      <c r="N2" s="220"/>
      <c r="O2" s="220"/>
      <c r="P2" s="220"/>
      <c r="Q2" s="220"/>
      <c r="R2" s="220"/>
    </row>
    <row r="3" spans="1:18" ht="15.75" thickBot="1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15.75" thickTop="1" x14ac:dyDescent="0.25">
      <c r="A4" s="222" t="s">
        <v>80</v>
      </c>
      <c r="B4" s="224" t="s">
        <v>81</v>
      </c>
      <c r="C4" s="226" t="s">
        <v>82</v>
      </c>
      <c r="D4" s="228" t="s">
        <v>83</v>
      </c>
      <c r="E4" s="228"/>
      <c r="F4" s="228"/>
      <c r="G4" s="229" t="s">
        <v>12</v>
      </c>
      <c r="H4" s="231" t="s">
        <v>84</v>
      </c>
      <c r="I4" s="228"/>
      <c r="J4" s="228"/>
      <c r="K4" s="229" t="s">
        <v>12</v>
      </c>
      <c r="L4" s="231" t="s">
        <v>85</v>
      </c>
      <c r="M4" s="228"/>
      <c r="N4" s="228"/>
      <c r="O4" s="229" t="s">
        <v>12</v>
      </c>
      <c r="P4" s="78"/>
      <c r="Q4" s="8"/>
      <c r="R4" s="10"/>
    </row>
    <row r="5" spans="1:18" ht="69" x14ac:dyDescent="0.25">
      <c r="A5" s="223"/>
      <c r="B5" s="225"/>
      <c r="C5" s="227"/>
      <c r="D5" s="79" t="s">
        <v>86</v>
      </c>
      <c r="E5" s="79" t="s">
        <v>87</v>
      </c>
      <c r="F5" s="79" t="s">
        <v>88</v>
      </c>
      <c r="G5" s="230"/>
      <c r="H5" s="80" t="s">
        <v>86</v>
      </c>
      <c r="I5" s="79" t="s">
        <v>87</v>
      </c>
      <c r="J5" s="79" t="s">
        <v>88</v>
      </c>
      <c r="K5" s="230"/>
      <c r="L5" s="80" t="s">
        <v>86</v>
      </c>
      <c r="M5" s="79" t="s">
        <v>87</v>
      </c>
      <c r="N5" s="79" t="s">
        <v>88</v>
      </c>
      <c r="O5" s="230"/>
      <c r="P5" s="81" t="s">
        <v>89</v>
      </c>
      <c r="Q5" s="80" t="s">
        <v>90</v>
      </c>
      <c r="R5" s="79" t="s">
        <v>91</v>
      </c>
    </row>
    <row r="6" spans="1:18" ht="18.75" x14ac:dyDescent="0.25">
      <c r="A6" s="122"/>
      <c r="B6" s="235" t="s">
        <v>92</v>
      </c>
      <c r="C6" s="236"/>
      <c r="D6" s="236"/>
      <c r="E6" s="236"/>
      <c r="F6" s="236"/>
      <c r="G6" s="237"/>
      <c r="H6" s="80"/>
      <c r="I6" s="79"/>
      <c r="J6" s="79"/>
      <c r="K6" s="120"/>
      <c r="L6" s="80"/>
      <c r="M6" s="79"/>
      <c r="N6" s="79"/>
      <c r="O6" s="120"/>
      <c r="P6" s="84"/>
      <c r="Q6" s="80"/>
      <c r="R6" s="79"/>
    </row>
    <row r="7" spans="1:18" ht="18.75" x14ac:dyDescent="0.3">
      <c r="A7" s="124">
        <v>1</v>
      </c>
      <c r="B7" s="86" t="s">
        <v>93</v>
      </c>
      <c r="C7" s="87" t="s">
        <v>94</v>
      </c>
      <c r="D7" s="17">
        <v>31.03</v>
      </c>
      <c r="E7" s="87"/>
      <c r="F7" s="17">
        <f t="shared" ref="F7" si="0">SUM(D7:E7)</f>
        <v>31.03</v>
      </c>
      <c r="G7" s="88">
        <v>4</v>
      </c>
      <c r="H7" s="19">
        <v>75.63</v>
      </c>
      <c r="I7" s="87"/>
      <c r="J7" s="17">
        <f t="shared" ref="J7:J11" si="1">SUM(H7:I7)</f>
        <v>75.63</v>
      </c>
      <c r="K7" s="88">
        <v>2</v>
      </c>
      <c r="L7" s="19">
        <v>34.880000000000003</v>
      </c>
      <c r="M7" s="87"/>
      <c r="N7" s="17">
        <f t="shared" ref="N7:N10" si="2">SUM(L7:M7)</f>
        <v>34.880000000000003</v>
      </c>
      <c r="O7" s="88">
        <v>3</v>
      </c>
      <c r="P7" s="89"/>
      <c r="Q7" s="19">
        <f t="shared" ref="Q7" si="3">SUM(F7+J7+N7)</f>
        <v>141.54</v>
      </c>
      <c r="R7" s="107">
        <v>2</v>
      </c>
    </row>
    <row r="8" spans="1:18" ht="18.75" x14ac:dyDescent="0.3">
      <c r="A8" s="124">
        <v>2</v>
      </c>
      <c r="B8" s="86" t="s">
        <v>97</v>
      </c>
      <c r="C8" s="87" t="s">
        <v>98</v>
      </c>
      <c r="D8" s="16">
        <v>24.69</v>
      </c>
      <c r="E8" s="87"/>
      <c r="F8" s="17">
        <f>SUM(D8:E8)</f>
        <v>24.69</v>
      </c>
      <c r="G8" s="88">
        <v>1</v>
      </c>
      <c r="H8" s="19">
        <v>61.5</v>
      </c>
      <c r="I8" s="87">
        <v>5</v>
      </c>
      <c r="J8" s="17">
        <f t="shared" si="1"/>
        <v>66.5</v>
      </c>
      <c r="K8" s="88">
        <v>1</v>
      </c>
      <c r="L8" s="25">
        <v>32.35</v>
      </c>
      <c r="M8" s="87">
        <v>5</v>
      </c>
      <c r="N8" s="17">
        <f t="shared" si="2"/>
        <v>37.35</v>
      </c>
      <c r="O8" s="88">
        <v>4</v>
      </c>
      <c r="P8" s="89"/>
      <c r="Q8" s="19">
        <f>SUM(F8+J8+N8)</f>
        <v>128.54</v>
      </c>
      <c r="R8" s="108">
        <v>1</v>
      </c>
    </row>
    <row r="9" spans="1:18" ht="18.75" x14ac:dyDescent="0.3">
      <c r="A9" s="124">
        <v>3</v>
      </c>
      <c r="B9" s="86" t="s">
        <v>177</v>
      </c>
      <c r="C9" s="87" t="s">
        <v>178</v>
      </c>
      <c r="D9" s="17">
        <v>27.13</v>
      </c>
      <c r="E9" s="87"/>
      <c r="F9" s="17">
        <f t="shared" ref="F9:F11" si="4">SUM(D9:E9)</f>
        <v>27.13</v>
      </c>
      <c r="G9" s="88">
        <v>2</v>
      </c>
      <c r="H9" s="19">
        <v>90.84</v>
      </c>
      <c r="I9" s="87">
        <v>5</v>
      </c>
      <c r="J9" s="17">
        <f t="shared" si="1"/>
        <v>95.84</v>
      </c>
      <c r="K9" s="88">
        <v>4</v>
      </c>
      <c r="L9" s="19">
        <v>29.95</v>
      </c>
      <c r="M9" s="87"/>
      <c r="N9" s="17">
        <f t="shared" si="2"/>
        <v>29.95</v>
      </c>
      <c r="O9" s="88">
        <v>1</v>
      </c>
      <c r="P9" s="89"/>
      <c r="Q9" s="19">
        <f t="shared" ref="Q9:Q10" si="5">SUM(F9+J9+N9)</f>
        <v>152.91999999999999</v>
      </c>
      <c r="R9" s="109">
        <v>3</v>
      </c>
    </row>
    <row r="10" spans="1:18" ht="15.75" x14ac:dyDescent="0.25">
      <c r="A10" s="124">
        <v>4</v>
      </c>
      <c r="B10" s="86" t="s">
        <v>179</v>
      </c>
      <c r="C10" s="87" t="s">
        <v>132</v>
      </c>
      <c r="D10" s="17">
        <v>28.65</v>
      </c>
      <c r="E10" s="87">
        <v>15</v>
      </c>
      <c r="F10" s="17">
        <f t="shared" si="4"/>
        <v>43.65</v>
      </c>
      <c r="G10" s="88">
        <v>5</v>
      </c>
      <c r="H10" s="19">
        <v>73.53</v>
      </c>
      <c r="I10" s="87">
        <v>5</v>
      </c>
      <c r="J10" s="17">
        <f t="shared" si="1"/>
        <v>78.53</v>
      </c>
      <c r="K10" s="88">
        <v>3</v>
      </c>
      <c r="L10" s="25">
        <v>30.84</v>
      </c>
      <c r="M10" s="87"/>
      <c r="N10" s="17">
        <f t="shared" si="2"/>
        <v>30.84</v>
      </c>
      <c r="O10" s="88">
        <v>2</v>
      </c>
      <c r="P10" s="89"/>
      <c r="Q10" s="19">
        <f t="shared" si="5"/>
        <v>153.02000000000001</v>
      </c>
      <c r="R10" s="90">
        <v>4</v>
      </c>
    </row>
    <row r="11" spans="1:18" ht="15.75" x14ac:dyDescent="0.25">
      <c r="A11" s="124">
        <v>5</v>
      </c>
      <c r="B11" s="86" t="s">
        <v>118</v>
      </c>
      <c r="C11" s="87" t="s">
        <v>119</v>
      </c>
      <c r="D11" s="17">
        <v>30.5</v>
      </c>
      <c r="E11" s="87"/>
      <c r="F11" s="17">
        <f t="shared" si="4"/>
        <v>30.5</v>
      </c>
      <c r="G11" s="88">
        <v>3</v>
      </c>
      <c r="H11" s="19">
        <v>110.25</v>
      </c>
      <c r="I11" s="87">
        <v>15</v>
      </c>
      <c r="J11" s="17">
        <f t="shared" si="1"/>
        <v>125.25</v>
      </c>
      <c r="K11" s="88">
        <v>5</v>
      </c>
      <c r="L11" s="25">
        <v>54.03</v>
      </c>
      <c r="M11" s="87">
        <v>30</v>
      </c>
      <c r="N11" s="17" t="s">
        <v>236</v>
      </c>
      <c r="O11" s="88">
        <v>5</v>
      </c>
      <c r="P11" s="89"/>
      <c r="Q11" s="19" t="s">
        <v>235</v>
      </c>
      <c r="R11" s="90">
        <v>5</v>
      </c>
    </row>
    <row r="12" spans="1:18" ht="15.75" x14ac:dyDescent="0.25">
      <c r="A12" s="124"/>
      <c r="B12" s="91"/>
      <c r="C12" s="16"/>
      <c r="D12" s="16"/>
      <c r="E12" s="16"/>
      <c r="F12" s="17"/>
      <c r="G12" s="92"/>
      <c r="H12" s="25"/>
      <c r="I12" s="16"/>
      <c r="J12" s="17"/>
      <c r="K12" s="92"/>
      <c r="L12" s="25"/>
      <c r="M12" s="16"/>
      <c r="N12" s="17"/>
      <c r="O12" s="92"/>
      <c r="P12" s="93"/>
      <c r="Q12" s="19"/>
      <c r="R12" s="90"/>
    </row>
    <row r="13" spans="1:18" ht="18.75" x14ac:dyDescent="0.3">
      <c r="A13" s="124"/>
      <c r="B13" s="238" t="s">
        <v>105</v>
      </c>
      <c r="C13" s="239"/>
      <c r="D13" s="239"/>
      <c r="E13" s="239"/>
      <c r="F13" s="239"/>
      <c r="G13" s="240"/>
      <c r="H13" s="25"/>
      <c r="I13" s="16"/>
      <c r="J13" s="17"/>
      <c r="K13" s="92"/>
      <c r="L13" s="25"/>
      <c r="M13" s="16"/>
      <c r="N13" s="17"/>
      <c r="O13" s="92"/>
      <c r="P13" s="93"/>
      <c r="Q13" s="19"/>
      <c r="R13" s="90"/>
    </row>
    <row r="14" spans="1:18" ht="18.75" x14ac:dyDescent="0.3">
      <c r="A14" s="124">
        <v>1</v>
      </c>
      <c r="B14" s="94" t="s">
        <v>107</v>
      </c>
      <c r="C14" s="87" t="s">
        <v>108</v>
      </c>
      <c r="D14" s="17">
        <v>28</v>
      </c>
      <c r="E14" s="87"/>
      <c r="F14" s="17">
        <f t="shared" ref="F14:F18" si="6">SUM(D14+E14)</f>
        <v>28</v>
      </c>
      <c r="G14" s="88">
        <v>1</v>
      </c>
      <c r="H14" s="19">
        <v>81.91</v>
      </c>
      <c r="I14" s="87">
        <v>20</v>
      </c>
      <c r="J14" s="17">
        <f t="shared" ref="J14:J18" si="7">SUM(H14+I14)</f>
        <v>101.91</v>
      </c>
      <c r="K14" s="88">
        <v>5</v>
      </c>
      <c r="L14" s="25">
        <v>31.43</v>
      </c>
      <c r="M14" s="87"/>
      <c r="N14" s="17">
        <f t="shared" ref="N14:N18" si="8">SUM(L14+M14)</f>
        <v>31.43</v>
      </c>
      <c r="O14" s="88">
        <v>1</v>
      </c>
      <c r="P14" s="89"/>
      <c r="Q14" s="19">
        <f t="shared" ref="Q14:Q18" si="9">SUM(F14+J14+N14)</f>
        <v>161.34</v>
      </c>
      <c r="R14" s="109">
        <v>3</v>
      </c>
    </row>
    <row r="15" spans="1:18" ht="15.75" x14ac:dyDescent="0.25">
      <c r="A15" s="124">
        <v>2</v>
      </c>
      <c r="B15" s="94" t="s">
        <v>182</v>
      </c>
      <c r="C15" s="87" t="s">
        <v>183</v>
      </c>
      <c r="D15" s="17">
        <v>29.53</v>
      </c>
      <c r="E15" s="87">
        <v>5</v>
      </c>
      <c r="F15" s="17">
        <f t="shared" si="6"/>
        <v>34.53</v>
      </c>
      <c r="G15" s="88">
        <v>4</v>
      </c>
      <c r="H15" s="19">
        <v>98.97</v>
      </c>
      <c r="I15" s="87"/>
      <c r="J15" s="17">
        <f t="shared" si="7"/>
        <v>98.97</v>
      </c>
      <c r="K15" s="88">
        <v>4</v>
      </c>
      <c r="L15" s="19">
        <v>46.59</v>
      </c>
      <c r="M15" s="87">
        <v>5</v>
      </c>
      <c r="N15" s="17">
        <f t="shared" si="8"/>
        <v>51.59</v>
      </c>
      <c r="O15" s="88">
        <v>5</v>
      </c>
      <c r="P15" s="89"/>
      <c r="Q15" s="19">
        <f t="shared" si="9"/>
        <v>185.09</v>
      </c>
      <c r="R15" s="90">
        <v>4</v>
      </c>
    </row>
    <row r="16" spans="1:18" s="121" customFormat="1" ht="15.75" x14ac:dyDescent="0.25">
      <c r="A16" s="124">
        <v>3</v>
      </c>
      <c r="B16" s="94" t="s">
        <v>172</v>
      </c>
      <c r="C16" s="87" t="s">
        <v>173</v>
      </c>
      <c r="D16" s="17">
        <v>28.94</v>
      </c>
      <c r="E16" s="87">
        <v>30</v>
      </c>
      <c r="F16" s="17">
        <f t="shared" si="6"/>
        <v>58.94</v>
      </c>
      <c r="G16" s="88">
        <v>5</v>
      </c>
      <c r="H16" s="19">
        <v>91.41</v>
      </c>
      <c r="I16" s="87">
        <v>5</v>
      </c>
      <c r="J16" s="17">
        <f t="shared" si="7"/>
        <v>96.41</v>
      </c>
      <c r="K16" s="88">
        <v>3</v>
      </c>
      <c r="L16" s="19">
        <v>36.53</v>
      </c>
      <c r="M16" s="87"/>
      <c r="N16" s="17">
        <f t="shared" si="8"/>
        <v>36.53</v>
      </c>
      <c r="O16" s="88">
        <v>4</v>
      </c>
      <c r="P16" s="89"/>
      <c r="Q16" s="19">
        <f t="shared" si="9"/>
        <v>191.88</v>
      </c>
      <c r="R16" s="90">
        <v>5</v>
      </c>
    </row>
    <row r="17" spans="1:18" ht="18.75" x14ac:dyDescent="0.3">
      <c r="A17" s="124">
        <v>4</v>
      </c>
      <c r="B17" s="94" t="s">
        <v>111</v>
      </c>
      <c r="C17" s="87" t="s">
        <v>112</v>
      </c>
      <c r="D17" s="17">
        <v>31.38</v>
      </c>
      <c r="E17" s="87"/>
      <c r="F17" s="17">
        <f t="shared" si="6"/>
        <v>31.38</v>
      </c>
      <c r="G17" s="88">
        <v>3</v>
      </c>
      <c r="H17" s="19">
        <v>70.37</v>
      </c>
      <c r="I17" s="87">
        <v>10</v>
      </c>
      <c r="J17" s="17">
        <f t="shared" si="7"/>
        <v>80.37</v>
      </c>
      <c r="K17" s="88">
        <v>1</v>
      </c>
      <c r="L17" s="19">
        <v>28.22</v>
      </c>
      <c r="M17" s="87">
        <v>5</v>
      </c>
      <c r="N17" s="17">
        <f t="shared" si="8"/>
        <v>33.22</v>
      </c>
      <c r="O17" s="88">
        <v>2</v>
      </c>
      <c r="P17" s="89"/>
      <c r="Q17" s="19">
        <f t="shared" si="9"/>
        <v>144.97</v>
      </c>
      <c r="R17" s="108">
        <v>1</v>
      </c>
    </row>
    <row r="18" spans="1:18" ht="18.75" x14ac:dyDescent="0.3">
      <c r="A18" s="124">
        <v>5</v>
      </c>
      <c r="B18" s="94" t="s">
        <v>172</v>
      </c>
      <c r="C18" s="87" t="s">
        <v>176</v>
      </c>
      <c r="D18" s="17">
        <v>29</v>
      </c>
      <c r="E18" s="87"/>
      <c r="F18" s="17">
        <f t="shared" si="6"/>
        <v>29</v>
      </c>
      <c r="G18" s="88">
        <v>2</v>
      </c>
      <c r="H18" s="19">
        <v>78.040000000000006</v>
      </c>
      <c r="I18" s="87">
        <v>10</v>
      </c>
      <c r="J18" s="17">
        <f t="shared" si="7"/>
        <v>88.04</v>
      </c>
      <c r="K18" s="88">
        <v>2</v>
      </c>
      <c r="L18" s="19">
        <v>28.3</v>
      </c>
      <c r="M18" s="87">
        <v>5</v>
      </c>
      <c r="N18" s="17">
        <f t="shared" si="8"/>
        <v>33.299999999999997</v>
      </c>
      <c r="O18" s="88">
        <v>3</v>
      </c>
      <c r="P18" s="89"/>
      <c r="Q18" s="19">
        <f t="shared" si="9"/>
        <v>150.34</v>
      </c>
      <c r="R18" s="107">
        <v>2</v>
      </c>
    </row>
    <row r="19" spans="1:18" ht="15.75" x14ac:dyDescent="0.25">
      <c r="A19" s="124"/>
      <c r="B19" s="94"/>
      <c r="C19" s="87"/>
      <c r="D19" s="17"/>
      <c r="E19" s="87"/>
      <c r="F19" s="17"/>
      <c r="G19" s="88"/>
      <c r="H19" s="19"/>
      <c r="I19" s="87"/>
      <c r="J19" s="17"/>
      <c r="K19" s="88"/>
      <c r="L19" s="19"/>
      <c r="M19" s="87"/>
      <c r="N19" s="17"/>
      <c r="O19" s="88"/>
      <c r="P19" s="89"/>
      <c r="Q19" s="19"/>
      <c r="R19" s="90"/>
    </row>
    <row r="20" spans="1:18" ht="18.75" x14ac:dyDescent="0.3">
      <c r="A20" s="124"/>
      <c r="B20" s="241" t="s">
        <v>114</v>
      </c>
      <c r="C20" s="242"/>
      <c r="D20" s="242"/>
      <c r="E20" s="242"/>
      <c r="F20" s="242"/>
      <c r="G20" s="243"/>
      <c r="H20" s="25"/>
      <c r="I20" s="16"/>
      <c r="J20" s="17"/>
      <c r="K20" s="92"/>
      <c r="L20" s="25"/>
      <c r="M20" s="16"/>
      <c r="N20" s="95"/>
      <c r="O20" s="92"/>
      <c r="P20" s="93"/>
      <c r="Q20" s="19"/>
      <c r="R20" s="90"/>
    </row>
    <row r="21" spans="1:18" ht="15.75" x14ac:dyDescent="0.25">
      <c r="A21" s="124">
        <v>1</v>
      </c>
      <c r="B21" s="96" t="s">
        <v>144</v>
      </c>
      <c r="C21" s="87" t="s">
        <v>145</v>
      </c>
      <c r="D21" s="97">
        <v>61.66</v>
      </c>
      <c r="E21" s="87"/>
      <c r="F21" s="17">
        <f t="shared" ref="F21:F42" si="10">SUM(D21+E21)</f>
        <v>61.66</v>
      </c>
      <c r="G21" s="88">
        <v>13</v>
      </c>
      <c r="H21" s="19">
        <v>125.81</v>
      </c>
      <c r="I21" s="87"/>
      <c r="J21" s="17">
        <f t="shared" ref="J21:J42" si="11">SUM(H21+I21)</f>
        <v>125.81</v>
      </c>
      <c r="K21" s="88">
        <v>11</v>
      </c>
      <c r="L21" s="19">
        <v>63.47</v>
      </c>
      <c r="M21" s="87">
        <v>30</v>
      </c>
      <c r="N21" s="111">
        <f>SUM(L21+M21)</f>
        <v>93.47</v>
      </c>
      <c r="O21" s="88">
        <v>11</v>
      </c>
      <c r="P21" s="20"/>
      <c r="Q21" s="19">
        <f>SUM(F21+J21+N21+P21)</f>
        <v>280.94</v>
      </c>
      <c r="R21" s="90">
        <v>11</v>
      </c>
    </row>
    <row r="22" spans="1:18" ht="15.75" x14ac:dyDescent="0.25">
      <c r="A22" s="124">
        <v>2</v>
      </c>
      <c r="B22" s="96" t="s">
        <v>146</v>
      </c>
      <c r="C22" s="87" t="s">
        <v>147</v>
      </c>
      <c r="D22" s="17">
        <v>34.590000000000003</v>
      </c>
      <c r="E22" s="87"/>
      <c r="F22" s="17">
        <f t="shared" si="10"/>
        <v>34.590000000000003</v>
      </c>
      <c r="G22" s="88">
        <v>6</v>
      </c>
      <c r="H22" s="19">
        <v>74.599999999999994</v>
      </c>
      <c r="I22" s="87">
        <v>30</v>
      </c>
      <c r="J22" s="17">
        <f t="shared" si="11"/>
        <v>104.6</v>
      </c>
      <c r="K22" s="88">
        <v>7</v>
      </c>
      <c r="L22" s="19">
        <v>35.299999999999997</v>
      </c>
      <c r="M22" s="87">
        <v>10</v>
      </c>
      <c r="N22" s="17">
        <f>SUM(L22:M22)</f>
        <v>45.3</v>
      </c>
      <c r="O22" s="88">
        <v>8</v>
      </c>
      <c r="P22" s="20"/>
      <c r="Q22" s="19">
        <f t="shared" ref="Q22:Q32" si="12">SUM(F22+J22+N22+P22)</f>
        <v>184.49</v>
      </c>
      <c r="R22" s="90">
        <v>5</v>
      </c>
    </row>
    <row r="23" spans="1:18" ht="15.75" x14ac:dyDescent="0.25">
      <c r="A23" s="124">
        <v>3</v>
      </c>
      <c r="B23" s="96" t="s">
        <v>221</v>
      </c>
      <c r="C23" s="87" t="s">
        <v>222</v>
      </c>
      <c r="D23" s="17">
        <v>34.53</v>
      </c>
      <c r="E23" s="87"/>
      <c r="F23" s="17">
        <f t="shared" si="10"/>
        <v>34.53</v>
      </c>
      <c r="G23" s="88">
        <v>5</v>
      </c>
      <c r="H23" s="19">
        <v>128.03</v>
      </c>
      <c r="I23" s="87">
        <v>15</v>
      </c>
      <c r="J23" s="17">
        <f t="shared" si="11"/>
        <v>143.03</v>
      </c>
      <c r="K23" s="88">
        <v>13</v>
      </c>
      <c r="L23" s="19">
        <v>39.97</v>
      </c>
      <c r="M23" s="87"/>
      <c r="N23" s="17">
        <f>SUM(L23:M23)</f>
        <v>39.97</v>
      </c>
      <c r="O23" s="88">
        <v>7</v>
      </c>
      <c r="P23" s="20"/>
      <c r="Q23" s="19">
        <f t="shared" si="12"/>
        <v>217.53</v>
      </c>
      <c r="R23" s="90">
        <v>8</v>
      </c>
    </row>
    <row r="24" spans="1:18" ht="15.75" x14ac:dyDescent="0.25">
      <c r="A24" s="124">
        <v>5</v>
      </c>
      <c r="B24" s="96" t="s">
        <v>151</v>
      </c>
      <c r="C24" s="87" t="s">
        <v>106</v>
      </c>
      <c r="D24" s="17">
        <v>148.19</v>
      </c>
      <c r="E24" s="87"/>
      <c r="F24" s="17">
        <f t="shared" si="10"/>
        <v>148.19</v>
      </c>
      <c r="G24" s="88">
        <v>14</v>
      </c>
      <c r="H24" s="19">
        <v>90.81</v>
      </c>
      <c r="I24" s="87">
        <v>5</v>
      </c>
      <c r="J24" s="17">
        <f t="shared" si="11"/>
        <v>95.81</v>
      </c>
      <c r="K24" s="88">
        <v>5</v>
      </c>
      <c r="L24" s="19">
        <v>76.44</v>
      </c>
      <c r="M24" s="87">
        <v>25</v>
      </c>
      <c r="N24" s="17" t="s">
        <v>230</v>
      </c>
      <c r="O24" s="88"/>
      <c r="P24" s="20"/>
      <c r="Q24" s="19" t="s">
        <v>229</v>
      </c>
      <c r="R24" s="90">
        <v>12</v>
      </c>
    </row>
    <row r="25" spans="1:18" ht="15.75" x14ac:dyDescent="0.25">
      <c r="A25" s="124">
        <v>6</v>
      </c>
      <c r="B25" s="96" t="s">
        <v>152</v>
      </c>
      <c r="C25" s="87" t="s">
        <v>153</v>
      </c>
      <c r="D25" s="17">
        <v>37.1</v>
      </c>
      <c r="E25" s="87"/>
      <c r="F25" s="17">
        <f t="shared" si="10"/>
        <v>37.1</v>
      </c>
      <c r="G25" s="88">
        <v>7</v>
      </c>
      <c r="H25" s="19">
        <v>112.53</v>
      </c>
      <c r="I25" s="87">
        <v>5</v>
      </c>
      <c r="J25" s="17">
        <v>117.53</v>
      </c>
      <c r="K25" s="88">
        <v>10</v>
      </c>
      <c r="L25" s="19">
        <v>121.42</v>
      </c>
      <c r="M25" s="87"/>
      <c r="N25" s="17" t="s">
        <v>232</v>
      </c>
      <c r="O25" s="88"/>
      <c r="P25" s="20"/>
      <c r="Q25" s="19" t="s">
        <v>231</v>
      </c>
      <c r="R25" s="90">
        <v>13</v>
      </c>
    </row>
    <row r="26" spans="1:18" ht="15.75" x14ac:dyDescent="0.25">
      <c r="A26" s="124">
        <v>7</v>
      </c>
      <c r="B26" s="96" t="s">
        <v>148</v>
      </c>
      <c r="C26" s="87" t="s">
        <v>134</v>
      </c>
      <c r="D26" s="17">
        <v>42.84</v>
      </c>
      <c r="E26" s="87"/>
      <c r="F26" s="17">
        <f t="shared" si="10"/>
        <v>42.84</v>
      </c>
      <c r="G26" s="88">
        <v>12</v>
      </c>
      <c r="H26" s="19">
        <v>107.9</v>
      </c>
      <c r="I26" s="87">
        <v>30</v>
      </c>
      <c r="J26" s="17">
        <f t="shared" si="11"/>
        <v>137.9</v>
      </c>
      <c r="K26" s="88">
        <v>12</v>
      </c>
      <c r="L26" s="19">
        <v>37.85</v>
      </c>
      <c r="M26" s="87">
        <v>10</v>
      </c>
      <c r="N26" s="17">
        <f t="shared" ref="N26:N34" si="13">SUM(L26:M26)</f>
        <v>47.85</v>
      </c>
      <c r="O26" s="88">
        <v>9</v>
      </c>
      <c r="P26" s="20">
        <v>15</v>
      </c>
      <c r="Q26" s="19">
        <f t="shared" si="12"/>
        <v>243.59</v>
      </c>
      <c r="R26" s="90">
        <v>10</v>
      </c>
    </row>
    <row r="27" spans="1:18" ht="15.75" x14ac:dyDescent="0.25">
      <c r="A27" s="124">
        <v>8</v>
      </c>
      <c r="B27" s="96" t="s">
        <v>156</v>
      </c>
      <c r="C27" s="87" t="s">
        <v>157</v>
      </c>
      <c r="D27" s="17">
        <v>32</v>
      </c>
      <c r="E27" s="87">
        <v>10</v>
      </c>
      <c r="F27" s="17">
        <f t="shared" si="10"/>
        <v>42</v>
      </c>
      <c r="G27" s="88">
        <v>11</v>
      </c>
      <c r="H27" s="19">
        <v>138.37</v>
      </c>
      <c r="I27" s="87">
        <v>10</v>
      </c>
      <c r="J27" s="17">
        <f t="shared" si="11"/>
        <v>148.37</v>
      </c>
      <c r="K27" s="88">
        <v>14</v>
      </c>
      <c r="L27" s="19">
        <v>32.369999999999997</v>
      </c>
      <c r="M27" s="87"/>
      <c r="N27" s="17">
        <f t="shared" si="13"/>
        <v>32.369999999999997</v>
      </c>
      <c r="O27" s="88">
        <v>1</v>
      </c>
      <c r="P27" s="20"/>
      <c r="Q27" s="19">
        <f t="shared" si="12"/>
        <v>222.74</v>
      </c>
      <c r="R27" s="90">
        <v>9</v>
      </c>
    </row>
    <row r="28" spans="1:18" ht="15.75" x14ac:dyDescent="0.25">
      <c r="A28" s="124">
        <v>9</v>
      </c>
      <c r="B28" s="96" t="s">
        <v>158</v>
      </c>
      <c r="C28" s="87" t="s">
        <v>159</v>
      </c>
      <c r="D28" s="17">
        <v>26.72</v>
      </c>
      <c r="E28" s="87">
        <v>5</v>
      </c>
      <c r="F28" s="17">
        <f t="shared" si="10"/>
        <v>31.72</v>
      </c>
      <c r="G28" s="88">
        <v>2</v>
      </c>
      <c r="H28" s="19">
        <v>68.56</v>
      </c>
      <c r="I28" s="87">
        <v>15</v>
      </c>
      <c r="J28" s="17">
        <f t="shared" si="11"/>
        <v>83.56</v>
      </c>
      <c r="K28" s="88">
        <v>3</v>
      </c>
      <c r="L28" s="19">
        <v>34.9</v>
      </c>
      <c r="M28" s="87"/>
      <c r="N28" s="17" t="s">
        <v>234</v>
      </c>
      <c r="O28" s="88"/>
      <c r="P28" s="20"/>
      <c r="Q28" s="19" t="s">
        <v>233</v>
      </c>
      <c r="R28" s="90">
        <v>14</v>
      </c>
    </row>
    <row r="29" spans="1:18" ht="18.75" x14ac:dyDescent="0.3">
      <c r="A29" s="124">
        <v>10</v>
      </c>
      <c r="B29" s="96" t="s">
        <v>160</v>
      </c>
      <c r="C29" s="87" t="s">
        <v>161</v>
      </c>
      <c r="D29" s="17">
        <v>30.59</v>
      </c>
      <c r="E29" s="87"/>
      <c r="F29" s="17">
        <f t="shared" si="10"/>
        <v>30.59</v>
      </c>
      <c r="G29" s="88">
        <v>1</v>
      </c>
      <c r="H29" s="19">
        <v>100.22</v>
      </c>
      <c r="I29" s="87"/>
      <c r="J29" s="17">
        <f t="shared" si="11"/>
        <v>100.22</v>
      </c>
      <c r="K29" s="88">
        <v>6</v>
      </c>
      <c r="L29" s="19">
        <v>33.68</v>
      </c>
      <c r="M29" s="87"/>
      <c r="N29" s="17">
        <f t="shared" si="13"/>
        <v>33.68</v>
      </c>
      <c r="O29" s="88">
        <v>2</v>
      </c>
      <c r="P29" s="20"/>
      <c r="Q29" s="19">
        <f t="shared" si="12"/>
        <v>164.49</v>
      </c>
      <c r="R29" s="109">
        <v>3</v>
      </c>
    </row>
    <row r="30" spans="1:18" ht="18.75" x14ac:dyDescent="0.3">
      <c r="A30" s="124">
        <v>11</v>
      </c>
      <c r="B30" s="96" t="s">
        <v>162</v>
      </c>
      <c r="C30" s="87" t="s">
        <v>163</v>
      </c>
      <c r="D30" s="17">
        <v>33.69</v>
      </c>
      <c r="E30" s="87"/>
      <c r="F30" s="17">
        <f t="shared" si="10"/>
        <v>33.69</v>
      </c>
      <c r="G30" s="88">
        <v>4</v>
      </c>
      <c r="H30" s="19">
        <v>72.53</v>
      </c>
      <c r="I30" s="87">
        <v>10</v>
      </c>
      <c r="J30" s="17">
        <f t="shared" si="11"/>
        <v>82.53</v>
      </c>
      <c r="K30" s="88">
        <v>2</v>
      </c>
      <c r="L30" s="19">
        <v>32.28</v>
      </c>
      <c r="M30" s="87">
        <v>5</v>
      </c>
      <c r="N30" s="17">
        <f t="shared" si="13"/>
        <v>37.28</v>
      </c>
      <c r="O30" s="88">
        <v>5</v>
      </c>
      <c r="P30" s="20"/>
      <c r="Q30" s="19">
        <f t="shared" si="12"/>
        <v>153.5</v>
      </c>
      <c r="R30" s="107">
        <v>2</v>
      </c>
    </row>
    <row r="31" spans="1:18" ht="15.75" x14ac:dyDescent="0.25">
      <c r="A31" s="124">
        <v>12</v>
      </c>
      <c r="B31" s="96" t="s">
        <v>209</v>
      </c>
      <c r="C31" s="87" t="s">
        <v>210</v>
      </c>
      <c r="D31" s="17">
        <v>38.590000000000003</v>
      </c>
      <c r="E31" s="87"/>
      <c r="F31" s="17">
        <f t="shared" si="10"/>
        <v>38.590000000000003</v>
      </c>
      <c r="G31" s="88">
        <v>8</v>
      </c>
      <c r="H31" s="19">
        <v>105.78</v>
      </c>
      <c r="I31" s="87"/>
      <c r="J31" s="17">
        <f t="shared" si="11"/>
        <v>105.78</v>
      </c>
      <c r="K31" s="88">
        <v>9</v>
      </c>
      <c r="L31" s="19">
        <v>38.47</v>
      </c>
      <c r="M31" s="87"/>
      <c r="N31" s="17">
        <f t="shared" si="13"/>
        <v>38.47</v>
      </c>
      <c r="O31" s="88">
        <v>6</v>
      </c>
      <c r="P31" s="20">
        <v>15</v>
      </c>
      <c r="Q31" s="19">
        <f t="shared" si="12"/>
        <v>197.84</v>
      </c>
      <c r="R31" s="90">
        <v>6</v>
      </c>
    </row>
    <row r="32" spans="1:18" ht="15.75" x14ac:dyDescent="0.25">
      <c r="A32" s="124">
        <v>13</v>
      </c>
      <c r="B32" s="96" t="s">
        <v>136</v>
      </c>
      <c r="C32" s="87" t="s">
        <v>106</v>
      </c>
      <c r="D32" s="17">
        <v>39.630000000000003</v>
      </c>
      <c r="E32" s="87"/>
      <c r="F32" s="17">
        <f t="shared" si="10"/>
        <v>39.630000000000003</v>
      </c>
      <c r="G32" s="88">
        <v>9</v>
      </c>
      <c r="H32" s="19">
        <v>89.97</v>
      </c>
      <c r="I32" s="87">
        <v>5</v>
      </c>
      <c r="J32" s="17">
        <f t="shared" si="11"/>
        <v>94.97</v>
      </c>
      <c r="K32" s="88">
        <v>4</v>
      </c>
      <c r="L32" s="19">
        <v>36.19</v>
      </c>
      <c r="M32" s="87">
        <v>30</v>
      </c>
      <c r="N32" s="17">
        <f t="shared" si="13"/>
        <v>66.19</v>
      </c>
      <c r="O32" s="88">
        <v>10</v>
      </c>
      <c r="P32" s="20"/>
      <c r="Q32" s="19">
        <f t="shared" si="12"/>
        <v>200.79</v>
      </c>
      <c r="R32" s="90">
        <v>7</v>
      </c>
    </row>
    <row r="33" spans="1:18" ht="18.75" x14ac:dyDescent="0.3">
      <c r="A33" s="124">
        <v>14</v>
      </c>
      <c r="B33" s="96" t="s">
        <v>97</v>
      </c>
      <c r="C33" s="87" t="s">
        <v>208</v>
      </c>
      <c r="D33" s="17">
        <v>32.69</v>
      </c>
      <c r="E33" s="87"/>
      <c r="F33" s="17">
        <f t="shared" si="10"/>
        <v>32.69</v>
      </c>
      <c r="G33" s="88">
        <v>3</v>
      </c>
      <c r="H33" s="19">
        <v>74.66</v>
      </c>
      <c r="I33" s="87"/>
      <c r="J33" s="17">
        <f>SUM(H33+I33)</f>
        <v>74.66</v>
      </c>
      <c r="K33" s="88">
        <v>1</v>
      </c>
      <c r="L33" s="25">
        <v>36.25</v>
      </c>
      <c r="M33" s="87"/>
      <c r="N33" s="17">
        <f t="shared" si="13"/>
        <v>36.25</v>
      </c>
      <c r="O33" s="88">
        <v>4</v>
      </c>
      <c r="P33" s="20"/>
      <c r="Q33" s="19">
        <f>SUM(F33+J33+N33+P33)</f>
        <v>143.6</v>
      </c>
      <c r="R33" s="108">
        <v>1</v>
      </c>
    </row>
    <row r="34" spans="1:18" ht="15.75" x14ac:dyDescent="0.25">
      <c r="A34" s="124">
        <v>15</v>
      </c>
      <c r="B34" s="96" t="s">
        <v>202</v>
      </c>
      <c r="C34" s="87" t="s">
        <v>188</v>
      </c>
      <c r="D34" s="17">
        <v>39.65</v>
      </c>
      <c r="E34" s="87"/>
      <c r="F34" s="17">
        <f t="shared" si="10"/>
        <v>39.65</v>
      </c>
      <c r="G34" s="88">
        <v>10</v>
      </c>
      <c r="H34" s="19">
        <v>105.13</v>
      </c>
      <c r="I34" s="87"/>
      <c r="J34" s="17">
        <f>SUM(H34+I34)</f>
        <v>105.13</v>
      </c>
      <c r="K34" s="88">
        <v>8</v>
      </c>
      <c r="L34" s="25">
        <v>35.35</v>
      </c>
      <c r="M34" s="87"/>
      <c r="N34" s="17">
        <f t="shared" si="13"/>
        <v>35.35</v>
      </c>
      <c r="O34" s="88">
        <v>3</v>
      </c>
      <c r="P34" s="20"/>
      <c r="Q34" s="19">
        <f>SUM(F34+J34+N34+P34)</f>
        <v>180.13</v>
      </c>
      <c r="R34" s="90">
        <v>4</v>
      </c>
    </row>
    <row r="35" spans="1:18" ht="15.75" x14ac:dyDescent="0.25">
      <c r="A35" s="124"/>
      <c r="B35" s="31"/>
      <c r="C35" s="16"/>
      <c r="D35" s="16"/>
      <c r="E35" s="16"/>
      <c r="F35" s="17"/>
      <c r="G35" s="92"/>
      <c r="H35" s="25"/>
      <c r="I35" s="16"/>
      <c r="J35" s="17"/>
      <c r="K35" s="92"/>
      <c r="L35" s="25"/>
      <c r="M35" s="16"/>
      <c r="N35" s="17"/>
      <c r="O35" s="92"/>
      <c r="P35" s="20"/>
      <c r="Q35" s="19"/>
      <c r="R35" s="90"/>
    </row>
    <row r="36" spans="1:18" ht="18.75" x14ac:dyDescent="0.3">
      <c r="A36" s="124"/>
      <c r="B36" s="232" t="s">
        <v>120</v>
      </c>
      <c r="C36" s="233"/>
      <c r="D36" s="233"/>
      <c r="E36" s="233"/>
      <c r="F36" s="233"/>
      <c r="G36" s="234"/>
      <c r="H36" s="25"/>
      <c r="I36" s="16"/>
      <c r="J36" s="17"/>
      <c r="K36" s="92"/>
      <c r="L36" s="25"/>
      <c r="M36" s="16"/>
      <c r="N36" s="17"/>
      <c r="O36" s="92"/>
      <c r="P36" s="20"/>
      <c r="Q36" s="19"/>
      <c r="R36" s="90"/>
    </row>
    <row r="37" spans="1:18" ht="18.75" x14ac:dyDescent="0.3">
      <c r="A37" s="124">
        <v>1</v>
      </c>
      <c r="B37" s="136" t="s">
        <v>113</v>
      </c>
      <c r="C37" s="87" t="s">
        <v>135</v>
      </c>
      <c r="D37" s="17">
        <v>34.369999999999997</v>
      </c>
      <c r="E37" s="87"/>
      <c r="F37" s="17">
        <f t="shared" si="10"/>
        <v>34.369999999999997</v>
      </c>
      <c r="G37" s="88">
        <v>1</v>
      </c>
      <c r="H37" s="19">
        <v>97.94</v>
      </c>
      <c r="I37" s="87"/>
      <c r="J37" s="17">
        <f t="shared" si="11"/>
        <v>97.94</v>
      </c>
      <c r="K37" s="88">
        <v>1</v>
      </c>
      <c r="L37" s="25">
        <v>34.44</v>
      </c>
      <c r="M37" s="87">
        <v>10</v>
      </c>
      <c r="N37" s="17">
        <f t="shared" ref="N37:N42" si="14">SUM(L37+M37)</f>
        <v>44.44</v>
      </c>
      <c r="O37" s="88">
        <v>2</v>
      </c>
      <c r="P37" s="20"/>
      <c r="Q37" s="19">
        <f t="shared" ref="Q37:Q42" si="15">SUM(F37+J37+N37)</f>
        <v>176.75</v>
      </c>
      <c r="R37" s="108">
        <v>1</v>
      </c>
    </row>
    <row r="38" spans="1:18" ht="15.75" x14ac:dyDescent="0.25">
      <c r="A38" s="124">
        <v>2</v>
      </c>
      <c r="B38" s="136" t="s">
        <v>121</v>
      </c>
      <c r="C38" s="87" t="s">
        <v>122</v>
      </c>
      <c r="D38" s="17">
        <v>53.03</v>
      </c>
      <c r="E38" s="20"/>
      <c r="F38" s="17">
        <f t="shared" si="10"/>
        <v>53.03</v>
      </c>
      <c r="G38" s="88">
        <v>5</v>
      </c>
      <c r="H38" s="19">
        <v>108.19</v>
      </c>
      <c r="I38" s="87">
        <v>10</v>
      </c>
      <c r="J38" s="17">
        <f t="shared" si="11"/>
        <v>118.19</v>
      </c>
      <c r="K38" s="88">
        <v>6</v>
      </c>
      <c r="L38" s="19">
        <v>44.59</v>
      </c>
      <c r="M38" s="87"/>
      <c r="N38" s="17">
        <f t="shared" si="14"/>
        <v>44.59</v>
      </c>
      <c r="O38" s="88">
        <v>3</v>
      </c>
      <c r="P38" s="20"/>
      <c r="Q38" s="19">
        <f t="shared" si="15"/>
        <v>215.81</v>
      </c>
      <c r="R38" s="90">
        <v>4</v>
      </c>
    </row>
    <row r="39" spans="1:18" ht="18.75" x14ac:dyDescent="0.3">
      <c r="A39" s="99">
        <v>3</v>
      </c>
      <c r="B39" s="136" t="s">
        <v>136</v>
      </c>
      <c r="C39" s="87" t="s">
        <v>137</v>
      </c>
      <c r="D39" s="17">
        <v>37.44</v>
      </c>
      <c r="E39" s="20"/>
      <c r="F39" s="17">
        <f t="shared" si="10"/>
        <v>37.44</v>
      </c>
      <c r="G39" s="100">
        <v>3</v>
      </c>
      <c r="H39" s="19">
        <v>105.34</v>
      </c>
      <c r="I39" s="87">
        <v>5</v>
      </c>
      <c r="J39" s="17">
        <f t="shared" si="11"/>
        <v>110.34</v>
      </c>
      <c r="K39" s="88">
        <v>4</v>
      </c>
      <c r="L39" s="19">
        <v>42.09</v>
      </c>
      <c r="M39" s="87"/>
      <c r="N39" s="17">
        <f t="shared" si="14"/>
        <v>42.09</v>
      </c>
      <c r="O39" s="88">
        <v>1</v>
      </c>
      <c r="P39" s="20"/>
      <c r="Q39" s="19">
        <f t="shared" si="15"/>
        <v>189.87</v>
      </c>
      <c r="R39" s="107">
        <v>2</v>
      </c>
    </row>
    <row r="40" spans="1:18" ht="18.75" x14ac:dyDescent="0.3">
      <c r="A40" s="99">
        <v>4</v>
      </c>
      <c r="B40" s="136" t="s">
        <v>138</v>
      </c>
      <c r="C40" s="87" t="s">
        <v>139</v>
      </c>
      <c r="D40" s="17">
        <v>37.56</v>
      </c>
      <c r="E40" s="20"/>
      <c r="F40" s="17">
        <f t="shared" si="10"/>
        <v>37.56</v>
      </c>
      <c r="G40" s="100">
        <v>4</v>
      </c>
      <c r="H40" s="19">
        <v>97.75</v>
      </c>
      <c r="I40" s="87">
        <v>5</v>
      </c>
      <c r="J40" s="17">
        <f t="shared" si="11"/>
        <v>102.75</v>
      </c>
      <c r="K40" s="88">
        <v>3</v>
      </c>
      <c r="L40" s="19">
        <v>38.159999999999997</v>
      </c>
      <c r="M40" s="87">
        <v>25</v>
      </c>
      <c r="N40" s="17">
        <f t="shared" si="14"/>
        <v>63.16</v>
      </c>
      <c r="O40" s="88">
        <v>4</v>
      </c>
      <c r="P40" s="20"/>
      <c r="Q40" s="19">
        <f t="shared" si="15"/>
        <v>203.47</v>
      </c>
      <c r="R40" s="109">
        <v>3</v>
      </c>
    </row>
    <row r="41" spans="1:18" ht="15.75" x14ac:dyDescent="0.25">
      <c r="A41" s="99">
        <v>5</v>
      </c>
      <c r="B41" s="136" t="s">
        <v>140</v>
      </c>
      <c r="C41" s="87" t="s">
        <v>141</v>
      </c>
      <c r="D41" s="17">
        <v>35.909999999999997</v>
      </c>
      <c r="E41" s="20"/>
      <c r="F41" s="17">
        <f t="shared" si="10"/>
        <v>35.909999999999997</v>
      </c>
      <c r="G41" s="100">
        <v>2</v>
      </c>
      <c r="H41" s="19">
        <v>90.37</v>
      </c>
      <c r="I41" s="87">
        <v>10</v>
      </c>
      <c r="J41" s="17">
        <f t="shared" si="11"/>
        <v>100.37</v>
      </c>
      <c r="K41" s="88">
        <v>2</v>
      </c>
      <c r="L41" s="19">
        <v>60.87</v>
      </c>
      <c r="M41" s="87">
        <v>30</v>
      </c>
      <c r="N41" s="17">
        <f t="shared" si="14"/>
        <v>90.87</v>
      </c>
      <c r="O41" s="88">
        <v>6</v>
      </c>
      <c r="P41" s="20"/>
      <c r="Q41" s="19">
        <f t="shared" si="15"/>
        <v>227.15</v>
      </c>
      <c r="R41" s="90">
        <v>5</v>
      </c>
    </row>
    <row r="42" spans="1:18" ht="15.75" x14ac:dyDescent="0.25">
      <c r="A42" s="124">
        <v>6</v>
      </c>
      <c r="B42" s="136" t="s">
        <v>151</v>
      </c>
      <c r="C42" s="87" t="s">
        <v>223</v>
      </c>
      <c r="D42" s="17">
        <v>55.56</v>
      </c>
      <c r="E42" s="87"/>
      <c r="F42" s="17">
        <f t="shared" si="10"/>
        <v>55.56</v>
      </c>
      <c r="G42" s="100">
        <v>6</v>
      </c>
      <c r="H42" s="19">
        <v>111.12</v>
      </c>
      <c r="I42" s="87"/>
      <c r="J42" s="17">
        <f t="shared" si="11"/>
        <v>111.12</v>
      </c>
      <c r="K42" s="88">
        <v>5</v>
      </c>
      <c r="L42" s="25">
        <v>36.07</v>
      </c>
      <c r="M42" s="87">
        <v>30</v>
      </c>
      <c r="N42" s="17">
        <f t="shared" si="14"/>
        <v>66.069999999999993</v>
      </c>
      <c r="O42" s="88">
        <v>5</v>
      </c>
      <c r="P42" s="20"/>
      <c r="Q42" s="19">
        <f t="shared" si="15"/>
        <v>232.75</v>
      </c>
      <c r="R42" s="90">
        <v>6</v>
      </c>
    </row>
    <row r="43" spans="1:18" ht="15.75" x14ac:dyDescent="0.25">
      <c r="A43" s="123"/>
      <c r="B43" s="102"/>
      <c r="C43" s="103"/>
      <c r="D43" s="21"/>
      <c r="E43" s="23"/>
      <c r="F43" s="21"/>
      <c r="G43" s="100"/>
      <c r="H43" s="19"/>
      <c r="I43" s="87"/>
      <c r="J43" s="17"/>
      <c r="K43" s="88"/>
      <c r="L43" s="25"/>
      <c r="M43" s="87"/>
      <c r="N43" s="17"/>
      <c r="O43" s="88"/>
      <c r="P43" s="20"/>
      <c r="Q43" s="19"/>
      <c r="R43" s="90"/>
    </row>
    <row r="44" spans="1:18" ht="18.75" x14ac:dyDescent="0.3">
      <c r="A44" s="124"/>
      <c r="B44" s="232" t="s">
        <v>123</v>
      </c>
      <c r="C44" s="233"/>
      <c r="D44" s="233"/>
      <c r="E44" s="233"/>
      <c r="F44" s="233"/>
      <c r="G44" s="234"/>
      <c r="H44" s="25"/>
      <c r="I44" s="16"/>
      <c r="J44" s="17"/>
      <c r="K44" s="92"/>
      <c r="L44" s="25"/>
      <c r="M44" s="16"/>
      <c r="N44" s="17"/>
      <c r="O44" s="92"/>
      <c r="P44" s="20"/>
      <c r="Q44" s="19"/>
      <c r="R44" s="90"/>
    </row>
    <row r="45" spans="1:18" ht="18.75" x14ac:dyDescent="0.3">
      <c r="A45" s="124">
        <v>1</v>
      </c>
      <c r="B45" s="98" t="s">
        <v>128</v>
      </c>
      <c r="C45" s="87" t="s">
        <v>129</v>
      </c>
      <c r="D45" s="17">
        <v>36.1</v>
      </c>
      <c r="E45" s="87"/>
      <c r="F45" s="17">
        <f t="shared" ref="F45:F50" si="16">SUM(D45+E45)</f>
        <v>36.1</v>
      </c>
      <c r="G45" s="88">
        <v>5</v>
      </c>
      <c r="H45" s="19">
        <v>85.45</v>
      </c>
      <c r="I45" s="87"/>
      <c r="J45" s="17">
        <f t="shared" ref="J45:J50" si="17">SUM(H45+I45)</f>
        <v>85.45</v>
      </c>
      <c r="K45" s="88">
        <v>2</v>
      </c>
      <c r="L45" s="25">
        <v>34.69</v>
      </c>
      <c r="M45" s="87"/>
      <c r="N45" s="17">
        <f t="shared" ref="N45:N50" si="18">SUM(L45+M45)</f>
        <v>34.69</v>
      </c>
      <c r="O45" s="88">
        <v>1</v>
      </c>
      <c r="P45" s="20"/>
      <c r="Q45" s="19">
        <f t="shared" ref="Q45:Q50" si="19">SUM(F45+J45+N45)</f>
        <v>156.24</v>
      </c>
      <c r="R45" s="106">
        <v>3</v>
      </c>
    </row>
    <row r="46" spans="1:18" ht="15.75" x14ac:dyDescent="0.25">
      <c r="A46" s="124">
        <v>2</v>
      </c>
      <c r="B46" s="98" t="s">
        <v>126</v>
      </c>
      <c r="C46" s="87" t="s">
        <v>127</v>
      </c>
      <c r="D46" s="17">
        <v>33.44</v>
      </c>
      <c r="E46" s="87"/>
      <c r="F46" s="17">
        <f t="shared" si="16"/>
        <v>33.44</v>
      </c>
      <c r="G46" s="88">
        <v>4</v>
      </c>
      <c r="H46" s="19">
        <v>105.43</v>
      </c>
      <c r="I46" s="87">
        <v>5</v>
      </c>
      <c r="J46" s="17">
        <f t="shared" si="17"/>
        <v>110.43</v>
      </c>
      <c r="K46" s="88">
        <v>6</v>
      </c>
      <c r="L46" s="25">
        <v>43.37</v>
      </c>
      <c r="M46" s="87">
        <v>30</v>
      </c>
      <c r="N46" s="17" t="s">
        <v>226</v>
      </c>
      <c r="O46" s="88"/>
      <c r="P46" s="20"/>
      <c r="Q46" s="19" t="s">
        <v>225</v>
      </c>
      <c r="R46" s="113">
        <v>6</v>
      </c>
    </row>
    <row r="47" spans="1:18" ht="15.75" x14ac:dyDescent="0.25">
      <c r="A47" s="124">
        <v>3</v>
      </c>
      <c r="B47" s="98" t="s">
        <v>133</v>
      </c>
      <c r="C47" s="87" t="s">
        <v>134</v>
      </c>
      <c r="D47" s="17">
        <v>40.93</v>
      </c>
      <c r="E47" s="87"/>
      <c r="F47" s="17">
        <f t="shared" si="16"/>
        <v>40.93</v>
      </c>
      <c r="G47" s="88">
        <v>6</v>
      </c>
      <c r="H47" s="19">
        <v>116.34</v>
      </c>
      <c r="I47" s="87">
        <v>10</v>
      </c>
      <c r="J47" s="17">
        <f t="shared" si="17"/>
        <v>126.34</v>
      </c>
      <c r="K47" s="88">
        <v>5</v>
      </c>
      <c r="L47" s="25">
        <v>41.41</v>
      </c>
      <c r="M47" s="87">
        <v>30</v>
      </c>
      <c r="N47" s="17">
        <f t="shared" si="18"/>
        <v>71.41</v>
      </c>
      <c r="O47" s="88">
        <v>4</v>
      </c>
      <c r="P47" s="20"/>
      <c r="Q47" s="19">
        <f t="shared" si="19"/>
        <v>238.68</v>
      </c>
      <c r="R47" s="113">
        <v>4</v>
      </c>
    </row>
    <row r="48" spans="1:18" ht="18.75" x14ac:dyDescent="0.3">
      <c r="A48" s="124">
        <v>4</v>
      </c>
      <c r="B48" s="98" t="s">
        <v>213</v>
      </c>
      <c r="C48" s="87" t="s">
        <v>214</v>
      </c>
      <c r="D48" s="17">
        <v>30.54</v>
      </c>
      <c r="E48" s="87"/>
      <c r="F48" s="17">
        <f t="shared" si="16"/>
        <v>30.54</v>
      </c>
      <c r="G48" s="88">
        <v>3</v>
      </c>
      <c r="H48" s="19">
        <v>77.900000000000006</v>
      </c>
      <c r="I48" s="87"/>
      <c r="J48" s="17">
        <f t="shared" si="17"/>
        <v>77.900000000000006</v>
      </c>
      <c r="K48" s="88">
        <v>1</v>
      </c>
      <c r="L48" s="25">
        <v>40.47</v>
      </c>
      <c r="M48" s="87"/>
      <c r="N48" s="17">
        <f t="shared" si="18"/>
        <v>40.47</v>
      </c>
      <c r="O48" s="88">
        <v>3</v>
      </c>
      <c r="P48" s="20"/>
      <c r="Q48" s="19">
        <f t="shared" si="19"/>
        <v>148.91</v>
      </c>
      <c r="R48" s="104">
        <v>1</v>
      </c>
    </row>
    <row r="49" spans="1:18" ht="15.75" x14ac:dyDescent="0.25">
      <c r="A49" s="124">
        <v>5</v>
      </c>
      <c r="B49" s="98" t="s">
        <v>224</v>
      </c>
      <c r="C49" s="87" t="s">
        <v>218</v>
      </c>
      <c r="D49" s="17">
        <v>28.5</v>
      </c>
      <c r="E49" s="87"/>
      <c r="F49" s="17">
        <f t="shared" si="16"/>
        <v>28.5</v>
      </c>
      <c r="G49" s="88">
        <v>1</v>
      </c>
      <c r="H49" s="19">
        <v>79.03</v>
      </c>
      <c r="I49" s="87">
        <v>10</v>
      </c>
      <c r="J49" s="17">
        <f t="shared" si="17"/>
        <v>89.03</v>
      </c>
      <c r="K49" s="88">
        <v>3</v>
      </c>
      <c r="L49" s="25">
        <v>32.56</v>
      </c>
      <c r="M49" s="87">
        <v>30</v>
      </c>
      <c r="N49" s="17" t="s">
        <v>228</v>
      </c>
      <c r="O49" s="88"/>
      <c r="P49" s="20"/>
      <c r="Q49" s="19" t="s">
        <v>227</v>
      </c>
      <c r="R49" s="113">
        <v>5</v>
      </c>
    </row>
    <row r="50" spans="1:18" ht="18.75" x14ac:dyDescent="0.3">
      <c r="A50" s="124">
        <v>6</v>
      </c>
      <c r="B50" s="98" t="s">
        <v>131</v>
      </c>
      <c r="C50" s="87" t="s">
        <v>132</v>
      </c>
      <c r="D50" s="17">
        <v>28.97</v>
      </c>
      <c r="E50" s="87"/>
      <c r="F50" s="17">
        <f t="shared" si="16"/>
        <v>28.97</v>
      </c>
      <c r="G50" s="88">
        <v>2</v>
      </c>
      <c r="H50" s="19">
        <v>91.87</v>
      </c>
      <c r="I50" s="87"/>
      <c r="J50" s="17">
        <f t="shared" si="17"/>
        <v>91.87</v>
      </c>
      <c r="K50" s="88">
        <v>4</v>
      </c>
      <c r="L50" s="25">
        <v>35.049999999999997</v>
      </c>
      <c r="M50" s="87"/>
      <c r="N50" s="17">
        <f t="shared" si="18"/>
        <v>35.049999999999997</v>
      </c>
      <c r="O50" s="88">
        <v>2</v>
      </c>
      <c r="P50" s="20"/>
      <c r="Q50" s="19">
        <f t="shared" si="19"/>
        <v>155.88999999999999</v>
      </c>
      <c r="R50" s="105">
        <v>2</v>
      </c>
    </row>
  </sheetData>
  <mergeCells count="17">
    <mergeCell ref="B44:G44"/>
    <mergeCell ref="L4:N4"/>
    <mergeCell ref="O4:O5"/>
    <mergeCell ref="B6:G6"/>
    <mergeCell ref="B13:G13"/>
    <mergeCell ref="B20:G20"/>
    <mergeCell ref="B36:G36"/>
    <mergeCell ref="B1:K1"/>
    <mergeCell ref="A2:G2"/>
    <mergeCell ref="L2:R2"/>
    <mergeCell ref="A4:A5"/>
    <mergeCell ref="B4:B5"/>
    <mergeCell ref="C4:C5"/>
    <mergeCell ref="D4:F4"/>
    <mergeCell ref="G4:G5"/>
    <mergeCell ref="H4:J4"/>
    <mergeCell ref="K4:K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selection activeCell="V10" sqref="V10"/>
    </sheetView>
  </sheetViews>
  <sheetFormatPr defaultRowHeight="15" x14ac:dyDescent="0.25"/>
  <cols>
    <col min="1" max="1" width="4.5703125" customWidth="1"/>
    <col min="2" max="2" width="18.140625" customWidth="1"/>
    <col min="3" max="3" width="10.7109375" customWidth="1"/>
    <col min="4" max="4" width="6.7109375" customWidth="1"/>
    <col min="5" max="5" width="5.5703125" customWidth="1"/>
    <col min="6" max="6" width="7.42578125" customWidth="1"/>
    <col min="7" max="7" width="4.7109375" customWidth="1"/>
    <col min="8" max="8" width="7" customWidth="1"/>
    <col min="9" max="9" width="5.5703125" customWidth="1"/>
    <col min="10" max="10" width="7.85546875" customWidth="1"/>
    <col min="11" max="11" width="5.140625" customWidth="1"/>
    <col min="12" max="12" width="6.85546875" customWidth="1"/>
    <col min="13" max="13" width="5.85546875" customWidth="1"/>
    <col min="14" max="14" width="8.140625" customWidth="1"/>
    <col min="15" max="15" width="5.42578125" customWidth="1"/>
    <col min="16" max="16" width="5.28515625" customWidth="1"/>
    <col min="18" max="18" width="4.85546875" customWidth="1"/>
  </cols>
  <sheetData>
    <row r="1" spans="1:18" ht="18.75" x14ac:dyDescent="0.3">
      <c r="A1" s="126"/>
      <c r="B1" s="206" t="s">
        <v>79</v>
      </c>
      <c r="C1" s="206"/>
      <c r="D1" s="206"/>
      <c r="E1" s="206"/>
      <c r="F1" s="206"/>
      <c r="G1" s="206"/>
      <c r="H1" s="206"/>
      <c r="I1" s="206"/>
      <c r="J1" s="206"/>
      <c r="K1" s="206"/>
      <c r="L1" s="126"/>
      <c r="M1" s="126"/>
      <c r="N1" s="126"/>
      <c r="O1" s="126"/>
      <c r="P1" s="126"/>
      <c r="Q1" s="126"/>
      <c r="R1" s="126"/>
    </row>
    <row r="2" spans="1:18" ht="18.75" x14ac:dyDescent="0.3">
      <c r="A2" s="220" t="s">
        <v>237</v>
      </c>
      <c r="B2" s="220"/>
      <c r="C2" s="220"/>
      <c r="D2" s="220"/>
      <c r="E2" s="220"/>
      <c r="F2" s="220"/>
      <c r="G2" s="220"/>
      <c r="H2" s="126"/>
      <c r="I2" s="126"/>
      <c r="J2" s="126"/>
      <c r="K2" s="126"/>
      <c r="L2" s="221" t="s">
        <v>238</v>
      </c>
      <c r="M2" s="220"/>
      <c r="N2" s="220"/>
      <c r="O2" s="220"/>
      <c r="P2" s="220"/>
      <c r="Q2" s="220"/>
      <c r="R2" s="220"/>
    </row>
    <row r="3" spans="1:18" ht="15.75" thickBot="1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15.75" thickTop="1" x14ac:dyDescent="0.25">
      <c r="A4" s="222" t="s">
        <v>80</v>
      </c>
      <c r="B4" s="224" t="s">
        <v>81</v>
      </c>
      <c r="C4" s="226" t="s">
        <v>82</v>
      </c>
      <c r="D4" s="228" t="s">
        <v>83</v>
      </c>
      <c r="E4" s="228"/>
      <c r="F4" s="228"/>
      <c r="G4" s="229" t="s">
        <v>12</v>
      </c>
      <c r="H4" s="231" t="s">
        <v>84</v>
      </c>
      <c r="I4" s="228"/>
      <c r="J4" s="228"/>
      <c r="K4" s="229" t="s">
        <v>12</v>
      </c>
      <c r="L4" s="231" t="s">
        <v>85</v>
      </c>
      <c r="M4" s="228"/>
      <c r="N4" s="228"/>
      <c r="O4" s="229" t="s">
        <v>12</v>
      </c>
      <c r="P4" s="78"/>
      <c r="Q4" s="8"/>
      <c r="R4" s="10"/>
    </row>
    <row r="5" spans="1:18" ht="69" x14ac:dyDescent="0.25">
      <c r="A5" s="223"/>
      <c r="B5" s="225"/>
      <c r="C5" s="227"/>
      <c r="D5" s="79" t="s">
        <v>86</v>
      </c>
      <c r="E5" s="79" t="s">
        <v>87</v>
      </c>
      <c r="F5" s="79" t="s">
        <v>88</v>
      </c>
      <c r="G5" s="230"/>
      <c r="H5" s="80" t="s">
        <v>86</v>
      </c>
      <c r="I5" s="79" t="s">
        <v>87</v>
      </c>
      <c r="J5" s="79" t="s">
        <v>88</v>
      </c>
      <c r="K5" s="230"/>
      <c r="L5" s="80" t="s">
        <v>86</v>
      </c>
      <c r="M5" s="79" t="s">
        <v>87</v>
      </c>
      <c r="N5" s="79" t="s">
        <v>88</v>
      </c>
      <c r="O5" s="230"/>
      <c r="P5" s="81" t="s">
        <v>89</v>
      </c>
      <c r="Q5" s="80" t="s">
        <v>90</v>
      </c>
      <c r="R5" s="79" t="s">
        <v>91</v>
      </c>
    </row>
    <row r="6" spans="1:18" ht="18.75" x14ac:dyDescent="0.25">
      <c r="A6" s="127"/>
      <c r="B6" s="235" t="s">
        <v>92</v>
      </c>
      <c r="C6" s="236"/>
      <c r="D6" s="236"/>
      <c r="E6" s="236"/>
      <c r="F6" s="236"/>
      <c r="G6" s="237"/>
      <c r="H6" s="80"/>
      <c r="I6" s="79"/>
      <c r="J6" s="79"/>
      <c r="K6" s="130"/>
      <c r="L6" s="80"/>
      <c r="M6" s="79"/>
      <c r="N6" s="79"/>
      <c r="O6" s="130"/>
      <c r="P6" s="84"/>
      <c r="Q6" s="80"/>
      <c r="R6" s="79"/>
    </row>
    <row r="7" spans="1:18" ht="15.75" x14ac:dyDescent="0.25">
      <c r="A7" s="129">
        <v>1</v>
      </c>
      <c r="B7" s="86" t="s">
        <v>93</v>
      </c>
      <c r="C7" s="87" t="s">
        <v>94</v>
      </c>
      <c r="D7" s="17">
        <v>44</v>
      </c>
      <c r="E7" s="87"/>
      <c r="F7" s="17">
        <f t="shared" ref="F7" si="0">SUM(D7:E7)</f>
        <v>44</v>
      </c>
      <c r="G7" s="88">
        <v>7</v>
      </c>
      <c r="H7" s="19">
        <v>125.1</v>
      </c>
      <c r="I7" s="87"/>
      <c r="J7" s="17">
        <f t="shared" ref="J7:J14" si="1">SUM(H7:I7)</f>
        <v>125.1</v>
      </c>
      <c r="K7" s="88">
        <v>7</v>
      </c>
      <c r="L7" s="19">
        <v>41.03</v>
      </c>
      <c r="M7" s="87"/>
      <c r="N7" s="17">
        <f t="shared" ref="N7:N13" si="2">SUM(L7:M7)</f>
        <v>41.03</v>
      </c>
      <c r="O7" s="88">
        <v>6</v>
      </c>
      <c r="P7" s="89"/>
      <c r="Q7" s="19">
        <f t="shared" ref="Q7" si="3">SUM(F7+J7+N7)</f>
        <v>210.13</v>
      </c>
      <c r="R7" s="90">
        <v>7</v>
      </c>
    </row>
    <row r="8" spans="1:18" ht="18.75" x14ac:dyDescent="0.3">
      <c r="A8" s="129">
        <v>2</v>
      </c>
      <c r="B8" s="86" t="s">
        <v>239</v>
      </c>
      <c r="C8" s="87" t="s">
        <v>240</v>
      </c>
      <c r="D8" s="16">
        <v>28.38</v>
      </c>
      <c r="E8" s="87"/>
      <c r="F8" s="17">
        <f>SUM(D8:E8)</f>
        <v>28.38</v>
      </c>
      <c r="G8" s="88">
        <v>2</v>
      </c>
      <c r="H8" s="19">
        <v>107.9</v>
      </c>
      <c r="I8" s="87"/>
      <c r="J8" s="17">
        <f t="shared" si="1"/>
        <v>107.9</v>
      </c>
      <c r="K8" s="88">
        <v>4</v>
      </c>
      <c r="L8" s="25">
        <v>36.840000000000003</v>
      </c>
      <c r="M8" s="87"/>
      <c r="N8" s="17">
        <f t="shared" si="2"/>
        <v>36.840000000000003</v>
      </c>
      <c r="O8" s="88">
        <v>4</v>
      </c>
      <c r="P8" s="89"/>
      <c r="Q8" s="19">
        <f>SUM(F8+J8+N8)</f>
        <v>173.12</v>
      </c>
      <c r="R8" s="137">
        <v>3</v>
      </c>
    </row>
    <row r="9" spans="1:18" ht="15.75" x14ac:dyDescent="0.25">
      <c r="A9" s="129">
        <v>3</v>
      </c>
      <c r="B9" s="86" t="s">
        <v>177</v>
      </c>
      <c r="C9" s="87" t="s">
        <v>178</v>
      </c>
      <c r="D9" s="17">
        <v>27.41</v>
      </c>
      <c r="E9" s="87">
        <v>5</v>
      </c>
      <c r="F9" s="17">
        <f t="shared" ref="F9:F14" si="4">SUM(D9:E9)</f>
        <v>32.409999999999997</v>
      </c>
      <c r="G9" s="88">
        <v>4</v>
      </c>
      <c r="H9" s="19">
        <v>98.1</v>
      </c>
      <c r="I9" s="87"/>
      <c r="J9" s="17">
        <f t="shared" si="1"/>
        <v>98.1</v>
      </c>
      <c r="K9" s="88">
        <v>3</v>
      </c>
      <c r="L9" s="19">
        <v>36.6</v>
      </c>
      <c r="M9" s="87">
        <v>20</v>
      </c>
      <c r="N9" s="17">
        <f t="shared" si="2"/>
        <v>56.6</v>
      </c>
      <c r="O9" s="88">
        <v>7</v>
      </c>
      <c r="P9" s="89"/>
      <c r="Q9" s="19">
        <f t="shared" ref="Q9:Q13" si="5">SUM(F9+J9+N9)</f>
        <v>187.10999999999999</v>
      </c>
      <c r="R9" s="90">
        <v>5</v>
      </c>
    </row>
    <row r="10" spans="1:18" s="126" customFormat="1" ht="18.75" x14ac:dyDescent="0.3">
      <c r="A10" s="129">
        <v>4</v>
      </c>
      <c r="B10" s="86" t="s">
        <v>103</v>
      </c>
      <c r="C10" s="87" t="s">
        <v>104</v>
      </c>
      <c r="D10" s="17">
        <v>25.25</v>
      </c>
      <c r="E10" s="87"/>
      <c r="F10" s="17">
        <f t="shared" si="4"/>
        <v>25.25</v>
      </c>
      <c r="G10" s="88">
        <v>1</v>
      </c>
      <c r="H10" s="19">
        <v>92.66</v>
      </c>
      <c r="I10" s="87"/>
      <c r="J10" s="17">
        <f t="shared" si="1"/>
        <v>92.66</v>
      </c>
      <c r="K10" s="88">
        <v>2</v>
      </c>
      <c r="L10" s="19">
        <v>27.59</v>
      </c>
      <c r="M10" s="87">
        <v>10</v>
      </c>
      <c r="N10" s="17">
        <f t="shared" si="2"/>
        <v>37.590000000000003</v>
      </c>
      <c r="O10" s="88">
        <v>5</v>
      </c>
      <c r="P10" s="89"/>
      <c r="Q10" s="19">
        <f t="shared" si="5"/>
        <v>155.5</v>
      </c>
      <c r="R10" s="138">
        <v>2</v>
      </c>
    </row>
    <row r="11" spans="1:18" s="126" customFormat="1" ht="18.75" x14ac:dyDescent="0.3">
      <c r="A11" s="129">
        <v>5</v>
      </c>
      <c r="B11" s="86" t="s">
        <v>99</v>
      </c>
      <c r="C11" s="87" t="s">
        <v>100</v>
      </c>
      <c r="D11" s="17">
        <v>26.31</v>
      </c>
      <c r="E11" s="87">
        <v>5</v>
      </c>
      <c r="F11" s="17">
        <f t="shared" si="4"/>
        <v>31.31</v>
      </c>
      <c r="G11" s="88">
        <v>3</v>
      </c>
      <c r="H11" s="19">
        <v>79.72</v>
      </c>
      <c r="I11" s="87"/>
      <c r="J11" s="17">
        <f t="shared" si="1"/>
        <v>79.72</v>
      </c>
      <c r="K11" s="88">
        <v>1</v>
      </c>
      <c r="L11" s="19">
        <v>26.15</v>
      </c>
      <c r="M11" s="87"/>
      <c r="N11" s="17">
        <f t="shared" si="2"/>
        <v>26.15</v>
      </c>
      <c r="O11" s="88">
        <v>1</v>
      </c>
      <c r="P11" s="89"/>
      <c r="Q11" s="19">
        <f t="shared" si="5"/>
        <v>137.18</v>
      </c>
      <c r="R11" s="139">
        <v>1</v>
      </c>
    </row>
    <row r="12" spans="1:18" s="126" customFormat="1" ht="15.75" x14ac:dyDescent="0.25">
      <c r="A12" s="129">
        <v>6</v>
      </c>
      <c r="B12" s="86" t="s">
        <v>95</v>
      </c>
      <c r="C12" s="87" t="s">
        <v>96</v>
      </c>
      <c r="D12" s="17">
        <v>44.28</v>
      </c>
      <c r="E12" s="87"/>
      <c r="F12" s="17">
        <f t="shared" si="4"/>
        <v>44.28</v>
      </c>
      <c r="G12" s="88">
        <v>8</v>
      </c>
      <c r="H12" s="19">
        <v>123.97</v>
      </c>
      <c r="I12" s="87"/>
      <c r="J12" s="17">
        <f t="shared" si="1"/>
        <v>123.97</v>
      </c>
      <c r="K12" s="88">
        <v>6</v>
      </c>
      <c r="L12" s="19">
        <v>31.29</v>
      </c>
      <c r="M12" s="87"/>
      <c r="N12" s="17">
        <f t="shared" si="2"/>
        <v>31.29</v>
      </c>
      <c r="O12" s="88">
        <v>2</v>
      </c>
      <c r="P12" s="89"/>
      <c r="Q12" s="19">
        <f t="shared" si="5"/>
        <v>199.54</v>
      </c>
      <c r="R12" s="90">
        <v>6</v>
      </c>
    </row>
    <row r="13" spans="1:18" ht="15.75" x14ac:dyDescent="0.25">
      <c r="A13" s="129">
        <v>7</v>
      </c>
      <c r="B13" s="86" t="s">
        <v>179</v>
      </c>
      <c r="C13" s="87" t="s">
        <v>132</v>
      </c>
      <c r="D13" s="17">
        <v>34.119999999999997</v>
      </c>
      <c r="E13" s="87"/>
      <c r="F13" s="17">
        <f t="shared" si="4"/>
        <v>34.119999999999997</v>
      </c>
      <c r="G13" s="88">
        <v>5</v>
      </c>
      <c r="H13" s="19">
        <v>104.97</v>
      </c>
      <c r="I13" s="87">
        <v>10</v>
      </c>
      <c r="J13" s="17">
        <f t="shared" si="1"/>
        <v>114.97</v>
      </c>
      <c r="K13" s="88">
        <v>5</v>
      </c>
      <c r="L13" s="25">
        <v>34.28</v>
      </c>
      <c r="M13" s="87"/>
      <c r="N13" s="17">
        <f t="shared" si="2"/>
        <v>34.28</v>
      </c>
      <c r="O13" s="88">
        <v>3</v>
      </c>
      <c r="P13" s="89"/>
      <c r="Q13" s="19">
        <f t="shared" si="5"/>
        <v>183.37</v>
      </c>
      <c r="R13" s="90">
        <v>4</v>
      </c>
    </row>
    <row r="14" spans="1:18" ht="15.75" x14ac:dyDescent="0.25">
      <c r="A14" s="129">
        <v>8</v>
      </c>
      <c r="B14" s="86" t="s">
        <v>118</v>
      </c>
      <c r="C14" s="87" t="s">
        <v>119</v>
      </c>
      <c r="D14" s="17">
        <v>30.04</v>
      </c>
      <c r="E14" s="87">
        <v>5</v>
      </c>
      <c r="F14" s="17">
        <f t="shared" si="4"/>
        <v>35.04</v>
      </c>
      <c r="G14" s="88">
        <v>6</v>
      </c>
      <c r="H14" s="19">
        <v>187.13</v>
      </c>
      <c r="I14" s="87">
        <v>10</v>
      </c>
      <c r="J14" s="17">
        <f t="shared" si="1"/>
        <v>197.13</v>
      </c>
      <c r="K14" s="88">
        <v>8</v>
      </c>
      <c r="L14" s="25">
        <v>54.56</v>
      </c>
      <c r="M14" s="87">
        <v>30</v>
      </c>
      <c r="N14" s="17" t="s">
        <v>241</v>
      </c>
      <c r="O14" s="88">
        <v>8</v>
      </c>
      <c r="P14" s="89"/>
      <c r="Q14" s="19" t="s">
        <v>242</v>
      </c>
      <c r="R14" s="90">
        <v>8</v>
      </c>
    </row>
    <row r="15" spans="1:18" ht="15.75" x14ac:dyDescent="0.25">
      <c r="A15" s="129"/>
      <c r="B15" s="91"/>
      <c r="C15" s="16"/>
      <c r="D15" s="16"/>
      <c r="E15" s="16"/>
      <c r="F15" s="17"/>
      <c r="G15" s="92"/>
      <c r="H15" s="25"/>
      <c r="I15" s="16"/>
      <c r="J15" s="17"/>
      <c r="K15" s="92"/>
      <c r="L15" s="25"/>
      <c r="M15" s="16"/>
      <c r="N15" s="17"/>
      <c r="O15" s="92"/>
      <c r="P15" s="93"/>
      <c r="Q15" s="19"/>
      <c r="R15" s="90"/>
    </row>
    <row r="16" spans="1:18" ht="18.75" x14ac:dyDescent="0.3">
      <c r="A16" s="129"/>
      <c r="B16" s="238" t="s">
        <v>105</v>
      </c>
      <c r="C16" s="239"/>
      <c r="D16" s="239"/>
      <c r="E16" s="239"/>
      <c r="F16" s="239"/>
      <c r="G16" s="240"/>
      <c r="H16" s="25"/>
      <c r="I16" s="16"/>
      <c r="J16" s="17"/>
      <c r="K16" s="92"/>
      <c r="L16" s="25"/>
      <c r="M16" s="16"/>
      <c r="N16" s="17"/>
      <c r="O16" s="92"/>
      <c r="P16" s="93"/>
      <c r="Q16" s="19"/>
      <c r="R16" s="90"/>
    </row>
    <row r="17" spans="1:18" ht="18.75" x14ac:dyDescent="0.3">
      <c r="A17" s="129">
        <v>1</v>
      </c>
      <c r="B17" s="94" t="s">
        <v>107</v>
      </c>
      <c r="C17" s="87" t="s">
        <v>108</v>
      </c>
      <c r="D17" s="17">
        <v>26.62</v>
      </c>
      <c r="E17" s="87">
        <v>5</v>
      </c>
      <c r="F17" s="17">
        <f t="shared" ref="F17:F20" si="6">SUM(D17+E17)</f>
        <v>31.62</v>
      </c>
      <c r="G17" s="88">
        <v>2</v>
      </c>
      <c r="H17" s="19">
        <v>97.12</v>
      </c>
      <c r="I17" s="87"/>
      <c r="J17" s="17">
        <f t="shared" ref="J17:J21" si="7">SUM(H17+I17)</f>
        <v>97.12</v>
      </c>
      <c r="K17" s="88">
        <v>1</v>
      </c>
      <c r="L17" s="25">
        <v>29.16</v>
      </c>
      <c r="M17" s="87"/>
      <c r="N17" s="17">
        <f t="shared" ref="N17:N21" si="8">SUM(L17+M17)</f>
        <v>29.16</v>
      </c>
      <c r="O17" s="88">
        <v>1</v>
      </c>
      <c r="P17" s="89"/>
      <c r="Q17" s="19">
        <f t="shared" ref="Q17:Q21" si="9">SUM(F17+J17+N17)</f>
        <v>157.9</v>
      </c>
      <c r="R17" s="139">
        <v>1</v>
      </c>
    </row>
    <row r="18" spans="1:18" ht="18.75" x14ac:dyDescent="0.3">
      <c r="A18" s="129">
        <v>2</v>
      </c>
      <c r="B18" s="94" t="s">
        <v>182</v>
      </c>
      <c r="C18" s="87" t="s">
        <v>183</v>
      </c>
      <c r="D18" s="17">
        <v>29.28</v>
      </c>
      <c r="E18" s="87">
        <v>5</v>
      </c>
      <c r="F18" s="17">
        <f t="shared" si="6"/>
        <v>34.28</v>
      </c>
      <c r="G18" s="88">
        <v>4</v>
      </c>
      <c r="H18" s="19">
        <v>111.82</v>
      </c>
      <c r="I18" s="87"/>
      <c r="J18" s="17">
        <f t="shared" si="7"/>
        <v>111.82</v>
      </c>
      <c r="K18" s="88">
        <v>3</v>
      </c>
      <c r="L18" s="19">
        <v>38.44</v>
      </c>
      <c r="M18" s="87">
        <v>5</v>
      </c>
      <c r="N18" s="17">
        <f t="shared" si="8"/>
        <v>43.44</v>
      </c>
      <c r="O18" s="88"/>
      <c r="P18" s="89"/>
      <c r="Q18" s="19">
        <f t="shared" si="9"/>
        <v>189.54</v>
      </c>
      <c r="R18" s="137">
        <v>3</v>
      </c>
    </row>
    <row r="19" spans="1:18" ht="15.75" x14ac:dyDescent="0.25">
      <c r="A19" s="129">
        <v>3</v>
      </c>
      <c r="B19" s="94" t="s">
        <v>243</v>
      </c>
      <c r="C19" s="87" t="s">
        <v>175</v>
      </c>
      <c r="D19" s="17">
        <v>31.15</v>
      </c>
      <c r="E19" s="87"/>
      <c r="F19" s="17">
        <f t="shared" si="6"/>
        <v>31.15</v>
      </c>
      <c r="G19" s="88">
        <v>1</v>
      </c>
      <c r="H19" s="19">
        <v>125.23</v>
      </c>
      <c r="I19" s="87"/>
      <c r="J19" s="17">
        <f t="shared" si="7"/>
        <v>125.23</v>
      </c>
      <c r="K19" s="88">
        <v>4</v>
      </c>
      <c r="L19" s="19">
        <v>56.81</v>
      </c>
      <c r="M19" s="87">
        <v>25</v>
      </c>
      <c r="N19" s="17">
        <f t="shared" si="8"/>
        <v>81.81</v>
      </c>
      <c r="O19" s="88">
        <v>5</v>
      </c>
      <c r="P19" s="89"/>
      <c r="Q19" s="19">
        <f t="shared" si="9"/>
        <v>238.19</v>
      </c>
      <c r="R19" s="90">
        <v>4</v>
      </c>
    </row>
    <row r="20" spans="1:18" ht="18.75" x14ac:dyDescent="0.3">
      <c r="A20" s="129">
        <v>4</v>
      </c>
      <c r="B20" s="94" t="s">
        <v>111</v>
      </c>
      <c r="C20" s="87" t="s">
        <v>112</v>
      </c>
      <c r="D20" s="17">
        <v>28.63</v>
      </c>
      <c r="E20" s="87">
        <v>5</v>
      </c>
      <c r="F20" s="17">
        <f t="shared" si="6"/>
        <v>33.629999999999995</v>
      </c>
      <c r="G20" s="88">
        <v>3</v>
      </c>
      <c r="H20" s="19">
        <v>95.35</v>
      </c>
      <c r="I20" s="87">
        <v>5</v>
      </c>
      <c r="J20" s="17">
        <f t="shared" si="7"/>
        <v>100.35</v>
      </c>
      <c r="K20" s="88">
        <v>2</v>
      </c>
      <c r="L20" s="19">
        <v>25.56</v>
      </c>
      <c r="M20" s="87">
        <v>5</v>
      </c>
      <c r="N20" s="17">
        <f t="shared" si="8"/>
        <v>30.56</v>
      </c>
      <c r="O20" s="88">
        <v>2</v>
      </c>
      <c r="P20" s="89"/>
      <c r="Q20" s="19">
        <f t="shared" si="9"/>
        <v>164.54</v>
      </c>
      <c r="R20" s="138">
        <v>2</v>
      </c>
    </row>
    <row r="21" spans="1:18" ht="18.75" x14ac:dyDescent="0.3">
      <c r="A21" s="129">
        <v>5</v>
      </c>
      <c r="B21" s="94" t="s">
        <v>244</v>
      </c>
      <c r="C21" s="87" t="s">
        <v>108</v>
      </c>
      <c r="D21" s="17">
        <v>30.47</v>
      </c>
      <c r="E21" s="140" t="s">
        <v>245</v>
      </c>
      <c r="F21" s="17">
        <v>30.47</v>
      </c>
      <c r="G21" s="88">
        <v>5</v>
      </c>
      <c r="H21" s="19">
        <v>75.25</v>
      </c>
      <c r="I21" s="87">
        <v>75</v>
      </c>
      <c r="J21" s="17">
        <f t="shared" si="7"/>
        <v>150.25</v>
      </c>
      <c r="K21" s="88">
        <v>5</v>
      </c>
      <c r="L21" s="19">
        <v>36.07</v>
      </c>
      <c r="M21" s="87">
        <v>30</v>
      </c>
      <c r="N21" s="17">
        <f t="shared" si="8"/>
        <v>66.069999999999993</v>
      </c>
      <c r="O21" s="88">
        <v>4</v>
      </c>
      <c r="P21" s="89"/>
      <c r="Q21" s="19">
        <f t="shared" si="9"/>
        <v>246.79</v>
      </c>
      <c r="R21" s="90">
        <v>5</v>
      </c>
    </row>
    <row r="22" spans="1:18" ht="15.75" x14ac:dyDescent="0.25">
      <c r="A22" s="129"/>
      <c r="B22" s="94"/>
      <c r="C22" s="87"/>
      <c r="D22" s="17"/>
      <c r="E22" s="87"/>
      <c r="F22" s="17"/>
      <c r="G22" s="88"/>
      <c r="H22" s="19"/>
      <c r="I22" s="87"/>
      <c r="J22" s="17"/>
      <c r="K22" s="88"/>
      <c r="L22" s="19"/>
      <c r="M22" s="87"/>
      <c r="N22" s="17"/>
      <c r="O22" s="88"/>
      <c r="P22" s="89"/>
      <c r="Q22" s="19"/>
      <c r="R22" s="90"/>
    </row>
    <row r="23" spans="1:18" ht="18.75" x14ac:dyDescent="0.3">
      <c r="A23" s="129"/>
      <c r="B23" s="241" t="s">
        <v>114</v>
      </c>
      <c r="C23" s="242"/>
      <c r="D23" s="242"/>
      <c r="E23" s="242"/>
      <c r="F23" s="242"/>
      <c r="G23" s="243"/>
      <c r="H23" s="25"/>
      <c r="I23" s="16"/>
      <c r="J23" s="17"/>
      <c r="K23" s="92"/>
      <c r="L23" s="25"/>
      <c r="M23" s="16"/>
      <c r="N23" s="95"/>
      <c r="O23" s="92"/>
      <c r="P23" s="93"/>
      <c r="Q23" s="19"/>
      <c r="R23" s="90"/>
    </row>
    <row r="24" spans="1:18" ht="15.75" x14ac:dyDescent="0.25">
      <c r="A24" s="129">
        <v>1</v>
      </c>
      <c r="B24" s="96" t="s">
        <v>144</v>
      </c>
      <c r="C24" s="87" t="s">
        <v>145</v>
      </c>
      <c r="D24" s="97">
        <v>45.34</v>
      </c>
      <c r="E24" s="87"/>
      <c r="F24" s="17">
        <f t="shared" ref="F24:F51" si="10">SUM(D24+E24)</f>
        <v>45.34</v>
      </c>
      <c r="G24" s="88">
        <v>17</v>
      </c>
      <c r="H24" s="19">
        <v>205.75</v>
      </c>
      <c r="I24" s="87">
        <v>10</v>
      </c>
      <c r="J24" s="17">
        <f t="shared" ref="J24:J51" si="11">SUM(H24+I24)</f>
        <v>215.75</v>
      </c>
      <c r="K24" s="88">
        <v>16</v>
      </c>
      <c r="L24" s="19">
        <v>42.19</v>
      </c>
      <c r="M24" s="87">
        <v>5</v>
      </c>
      <c r="N24" s="111">
        <f>SUM(L24+M24)</f>
        <v>47.19</v>
      </c>
      <c r="O24" s="88">
        <v>12</v>
      </c>
      <c r="P24" s="20"/>
      <c r="Q24" s="19">
        <f>SUM(F24+J24+N24+P24)</f>
        <v>308.28000000000003</v>
      </c>
      <c r="R24" s="90">
        <v>16</v>
      </c>
    </row>
    <row r="25" spans="1:18" ht="15.75" x14ac:dyDescent="0.25">
      <c r="A25" s="129">
        <v>2</v>
      </c>
      <c r="B25" s="96" t="s">
        <v>146</v>
      </c>
      <c r="C25" s="87" t="s">
        <v>147</v>
      </c>
      <c r="D25" s="17">
        <v>32.71</v>
      </c>
      <c r="E25" s="87"/>
      <c r="F25" s="17">
        <f t="shared" si="10"/>
        <v>32.71</v>
      </c>
      <c r="G25" s="88">
        <v>8</v>
      </c>
      <c r="H25" s="19">
        <v>90.98</v>
      </c>
      <c r="I25" s="87"/>
      <c r="J25" s="17">
        <f t="shared" si="11"/>
        <v>90.98</v>
      </c>
      <c r="K25" s="88">
        <v>4</v>
      </c>
      <c r="L25" s="19">
        <v>37.69</v>
      </c>
      <c r="M25" s="87">
        <v>5</v>
      </c>
      <c r="N25" s="17">
        <f>SUM(L25:M25)</f>
        <v>42.69</v>
      </c>
      <c r="O25" s="88">
        <v>10</v>
      </c>
      <c r="P25" s="20">
        <v>15</v>
      </c>
      <c r="Q25" s="19">
        <f t="shared" ref="Q25:Q35" si="12">SUM(F25+J25+N25+P25)</f>
        <v>181.38</v>
      </c>
      <c r="R25" s="90">
        <v>6</v>
      </c>
    </row>
    <row r="26" spans="1:18" ht="15.75" x14ac:dyDescent="0.25">
      <c r="A26" s="129">
        <v>3</v>
      </c>
      <c r="B26" s="96" t="s">
        <v>203</v>
      </c>
      <c r="C26" s="87" t="s">
        <v>204</v>
      </c>
      <c r="D26" s="17">
        <v>30.75</v>
      </c>
      <c r="E26" s="87"/>
      <c r="F26" s="17">
        <f t="shared" si="10"/>
        <v>30.75</v>
      </c>
      <c r="G26" s="88">
        <v>5</v>
      </c>
      <c r="H26" s="19">
        <v>105.03</v>
      </c>
      <c r="I26" s="87">
        <v>20</v>
      </c>
      <c r="J26" s="17">
        <f t="shared" si="11"/>
        <v>125.03</v>
      </c>
      <c r="K26" s="88">
        <v>9</v>
      </c>
      <c r="L26" s="19">
        <v>28.53</v>
      </c>
      <c r="M26" s="87">
        <v>35</v>
      </c>
      <c r="N26" s="17">
        <f>SUM(L26:M26)</f>
        <v>63.53</v>
      </c>
      <c r="O26" s="88">
        <v>16</v>
      </c>
      <c r="P26" s="20"/>
      <c r="Q26" s="19">
        <f t="shared" si="12"/>
        <v>219.31</v>
      </c>
      <c r="R26" s="90">
        <v>9</v>
      </c>
    </row>
    <row r="27" spans="1:18" ht="15.75" x14ac:dyDescent="0.25">
      <c r="A27" s="129">
        <v>4</v>
      </c>
      <c r="B27" s="96" t="s">
        <v>151</v>
      </c>
      <c r="C27" s="87" t="s">
        <v>106</v>
      </c>
      <c r="D27" s="17">
        <v>40.4</v>
      </c>
      <c r="E27" s="87"/>
      <c r="F27" s="17">
        <f t="shared" si="10"/>
        <v>40.4</v>
      </c>
      <c r="G27" s="88">
        <v>14</v>
      </c>
      <c r="H27" s="19">
        <v>120.66</v>
      </c>
      <c r="I27" s="87">
        <v>10</v>
      </c>
      <c r="J27" s="17">
        <f t="shared" si="11"/>
        <v>130.66</v>
      </c>
      <c r="K27" s="88">
        <v>11</v>
      </c>
      <c r="L27" s="19">
        <v>97.84</v>
      </c>
      <c r="M27" s="87">
        <v>5</v>
      </c>
      <c r="N27" s="17" t="s">
        <v>251</v>
      </c>
      <c r="O27" s="88">
        <v>19</v>
      </c>
      <c r="P27" s="20"/>
      <c r="Q27" s="19" t="s">
        <v>250</v>
      </c>
      <c r="R27" s="90">
        <v>19</v>
      </c>
    </row>
    <row r="28" spans="1:18" ht="15.75" x14ac:dyDescent="0.25">
      <c r="A28" s="129">
        <v>5</v>
      </c>
      <c r="B28" s="96" t="s">
        <v>152</v>
      </c>
      <c r="C28" s="87" t="s">
        <v>153</v>
      </c>
      <c r="D28" s="17">
        <v>33.159999999999997</v>
      </c>
      <c r="E28" s="87"/>
      <c r="F28" s="17">
        <f t="shared" si="10"/>
        <v>33.159999999999997</v>
      </c>
      <c r="G28" s="88">
        <v>9</v>
      </c>
      <c r="H28" s="19">
        <v>164.9</v>
      </c>
      <c r="I28" s="87"/>
      <c r="J28" s="17">
        <f t="shared" si="11"/>
        <v>164.9</v>
      </c>
      <c r="K28" s="88">
        <v>15</v>
      </c>
      <c r="L28" s="19">
        <v>41.66</v>
      </c>
      <c r="M28" s="87">
        <v>5</v>
      </c>
      <c r="N28" s="17">
        <f>SUM(L28:M28)</f>
        <v>46.66</v>
      </c>
      <c r="O28" s="88">
        <v>11</v>
      </c>
      <c r="P28" s="20"/>
      <c r="Q28" s="19">
        <f t="shared" si="12"/>
        <v>244.72</v>
      </c>
      <c r="R28" s="90">
        <v>13</v>
      </c>
    </row>
    <row r="29" spans="1:18" ht="15.75" x14ac:dyDescent="0.25">
      <c r="A29" s="129">
        <v>6</v>
      </c>
      <c r="B29" s="96" t="s">
        <v>246</v>
      </c>
      <c r="C29" s="87" t="s">
        <v>247</v>
      </c>
      <c r="D29" s="17">
        <v>45.81</v>
      </c>
      <c r="E29" s="87"/>
      <c r="F29" s="17">
        <f t="shared" si="10"/>
        <v>45.81</v>
      </c>
      <c r="G29" s="88">
        <v>18</v>
      </c>
      <c r="H29" s="19">
        <v>330.16</v>
      </c>
      <c r="I29" s="87">
        <v>80</v>
      </c>
      <c r="J29" s="17">
        <f t="shared" si="11"/>
        <v>410.16</v>
      </c>
      <c r="K29" s="88">
        <v>19</v>
      </c>
      <c r="L29" s="19">
        <v>54.62</v>
      </c>
      <c r="M29" s="87">
        <v>5</v>
      </c>
      <c r="N29" s="17">
        <f t="shared" ref="N29:N42" si="13">SUM(L29:M29)</f>
        <v>59.62</v>
      </c>
      <c r="O29" s="88">
        <v>14</v>
      </c>
      <c r="P29" s="20"/>
      <c r="Q29" s="19">
        <f t="shared" si="12"/>
        <v>515.59</v>
      </c>
      <c r="R29" s="90">
        <v>18</v>
      </c>
    </row>
    <row r="30" spans="1:18" ht="15.75" x14ac:dyDescent="0.25">
      <c r="A30" s="129">
        <v>7</v>
      </c>
      <c r="B30" s="96" t="s">
        <v>156</v>
      </c>
      <c r="C30" s="87" t="s">
        <v>157</v>
      </c>
      <c r="D30" s="17">
        <v>43.53</v>
      </c>
      <c r="E30" s="87"/>
      <c r="F30" s="17">
        <f t="shared" si="10"/>
        <v>43.53</v>
      </c>
      <c r="G30" s="88">
        <v>15</v>
      </c>
      <c r="H30" s="19">
        <v>179.9</v>
      </c>
      <c r="I30" s="87">
        <v>60</v>
      </c>
      <c r="J30" s="17">
        <f t="shared" si="11"/>
        <v>239.9</v>
      </c>
      <c r="K30" s="88">
        <v>18</v>
      </c>
      <c r="L30" s="19">
        <v>26.12</v>
      </c>
      <c r="M30" s="87">
        <v>5</v>
      </c>
      <c r="N30" s="17">
        <f t="shared" si="13"/>
        <v>31.12</v>
      </c>
      <c r="O30" s="88">
        <v>2</v>
      </c>
      <c r="P30" s="20"/>
      <c r="Q30" s="19">
        <f t="shared" si="12"/>
        <v>314.55</v>
      </c>
      <c r="R30" s="90">
        <v>17</v>
      </c>
    </row>
    <row r="31" spans="1:18" ht="18.75" x14ac:dyDescent="0.3">
      <c r="A31" s="129">
        <v>8</v>
      </c>
      <c r="B31" s="96" t="s">
        <v>158</v>
      </c>
      <c r="C31" s="87" t="s">
        <v>159</v>
      </c>
      <c r="D31" s="17">
        <v>25.75</v>
      </c>
      <c r="E31" s="87"/>
      <c r="F31" s="17">
        <f t="shared" si="10"/>
        <v>25.75</v>
      </c>
      <c r="G31" s="88">
        <v>2</v>
      </c>
      <c r="H31" s="19">
        <v>91.63</v>
      </c>
      <c r="I31" s="87">
        <v>10</v>
      </c>
      <c r="J31" s="17">
        <f t="shared" si="11"/>
        <v>101.63</v>
      </c>
      <c r="K31" s="88">
        <v>6</v>
      </c>
      <c r="L31" s="19">
        <v>29.46</v>
      </c>
      <c r="M31" s="87">
        <v>5</v>
      </c>
      <c r="N31" s="17">
        <f t="shared" si="13"/>
        <v>34.46</v>
      </c>
      <c r="O31" s="88">
        <v>4</v>
      </c>
      <c r="P31" s="20"/>
      <c r="Q31" s="19">
        <f t="shared" si="12"/>
        <v>161.84</v>
      </c>
      <c r="R31" s="137">
        <v>3</v>
      </c>
    </row>
    <row r="32" spans="1:18" ht="15.75" x14ac:dyDescent="0.25">
      <c r="A32" s="129">
        <v>9</v>
      </c>
      <c r="B32" s="96" t="s">
        <v>160</v>
      </c>
      <c r="C32" s="87" t="s">
        <v>161</v>
      </c>
      <c r="D32" s="17">
        <v>28.78</v>
      </c>
      <c r="E32" s="87"/>
      <c r="F32" s="17">
        <f t="shared" si="10"/>
        <v>28.78</v>
      </c>
      <c r="G32" s="88">
        <v>3</v>
      </c>
      <c r="H32" s="19">
        <v>230.4</v>
      </c>
      <c r="I32" s="87">
        <v>5</v>
      </c>
      <c r="J32" s="17">
        <f t="shared" si="11"/>
        <v>235.4</v>
      </c>
      <c r="K32" s="88">
        <v>17</v>
      </c>
      <c r="L32" s="19">
        <v>26.93</v>
      </c>
      <c r="M32" s="87">
        <v>5</v>
      </c>
      <c r="N32" s="17">
        <f t="shared" si="13"/>
        <v>31.93</v>
      </c>
      <c r="O32" s="88">
        <v>3</v>
      </c>
      <c r="P32" s="20"/>
      <c r="Q32" s="19">
        <f t="shared" si="12"/>
        <v>296.11</v>
      </c>
      <c r="R32" s="90">
        <v>15</v>
      </c>
    </row>
    <row r="33" spans="1:18" ht="15.75" x14ac:dyDescent="0.25">
      <c r="A33" s="129">
        <v>10</v>
      </c>
      <c r="B33" s="96" t="s">
        <v>162</v>
      </c>
      <c r="C33" s="87" t="s">
        <v>163</v>
      </c>
      <c r="D33" s="17">
        <v>32.6</v>
      </c>
      <c r="E33" s="87"/>
      <c r="F33" s="17">
        <f t="shared" si="10"/>
        <v>32.6</v>
      </c>
      <c r="G33" s="88">
        <v>7</v>
      </c>
      <c r="H33" s="19">
        <v>113.72</v>
      </c>
      <c r="I33" s="87"/>
      <c r="J33" s="17">
        <f t="shared" si="11"/>
        <v>113.72</v>
      </c>
      <c r="K33" s="88">
        <v>8</v>
      </c>
      <c r="L33" s="19">
        <v>45.12</v>
      </c>
      <c r="M33" s="87">
        <v>15</v>
      </c>
      <c r="N33" s="17">
        <f t="shared" si="13"/>
        <v>60.12</v>
      </c>
      <c r="O33" s="88">
        <v>15</v>
      </c>
      <c r="P33" s="20"/>
      <c r="Q33" s="19">
        <f t="shared" si="12"/>
        <v>206.44</v>
      </c>
      <c r="R33" s="90">
        <v>8</v>
      </c>
    </row>
    <row r="34" spans="1:18" ht="15.75" x14ac:dyDescent="0.25">
      <c r="A34" s="129">
        <v>11</v>
      </c>
      <c r="B34" s="96" t="s">
        <v>209</v>
      </c>
      <c r="C34" s="87" t="s">
        <v>210</v>
      </c>
      <c r="D34" s="17">
        <v>34.159999999999997</v>
      </c>
      <c r="E34" s="87">
        <v>10</v>
      </c>
      <c r="F34" s="17">
        <f t="shared" si="10"/>
        <v>44.16</v>
      </c>
      <c r="G34" s="88">
        <v>16</v>
      </c>
      <c r="H34" s="19">
        <v>130.63</v>
      </c>
      <c r="I34" s="87">
        <v>5</v>
      </c>
      <c r="J34" s="17">
        <f t="shared" si="11"/>
        <v>135.63</v>
      </c>
      <c r="K34" s="88">
        <v>12</v>
      </c>
      <c r="L34" s="19">
        <v>42.94</v>
      </c>
      <c r="M34" s="87">
        <v>5</v>
      </c>
      <c r="N34" s="17">
        <f t="shared" si="13"/>
        <v>47.94</v>
      </c>
      <c r="O34" s="88">
        <v>13</v>
      </c>
      <c r="P34" s="20">
        <v>15</v>
      </c>
      <c r="Q34" s="19">
        <f t="shared" si="12"/>
        <v>242.73</v>
      </c>
      <c r="R34" s="90">
        <v>12</v>
      </c>
    </row>
    <row r="35" spans="1:18" ht="15.75" x14ac:dyDescent="0.25">
      <c r="A35" s="129">
        <v>12</v>
      </c>
      <c r="B35" s="96" t="s">
        <v>136</v>
      </c>
      <c r="C35" s="87" t="s">
        <v>106</v>
      </c>
      <c r="D35" s="17">
        <v>39.9</v>
      </c>
      <c r="E35" s="87"/>
      <c r="F35" s="17">
        <f t="shared" si="10"/>
        <v>39.9</v>
      </c>
      <c r="G35" s="88">
        <v>13</v>
      </c>
      <c r="H35" s="19">
        <v>149.72</v>
      </c>
      <c r="I35" s="87"/>
      <c r="J35" s="17">
        <f t="shared" si="11"/>
        <v>149.72</v>
      </c>
      <c r="K35" s="88">
        <v>13</v>
      </c>
      <c r="L35" s="19">
        <v>35.56</v>
      </c>
      <c r="M35" s="87">
        <v>5</v>
      </c>
      <c r="N35" s="17">
        <f t="shared" si="13"/>
        <v>40.56</v>
      </c>
      <c r="O35" s="88">
        <v>9</v>
      </c>
      <c r="P35" s="20"/>
      <c r="Q35" s="19">
        <f t="shared" si="12"/>
        <v>230.18</v>
      </c>
      <c r="R35" s="90">
        <v>10</v>
      </c>
    </row>
    <row r="36" spans="1:18" ht="18.75" x14ac:dyDescent="0.3">
      <c r="A36" s="129">
        <v>13</v>
      </c>
      <c r="B36" s="96" t="s">
        <v>97</v>
      </c>
      <c r="C36" s="87" t="s">
        <v>208</v>
      </c>
      <c r="D36" s="17">
        <v>24.72</v>
      </c>
      <c r="E36" s="87"/>
      <c r="F36" s="17">
        <f t="shared" si="10"/>
        <v>24.72</v>
      </c>
      <c r="G36" s="88">
        <v>1</v>
      </c>
      <c r="H36" s="19">
        <v>78.63</v>
      </c>
      <c r="I36" s="87"/>
      <c r="J36" s="17">
        <f>SUM(H36+I36)</f>
        <v>78.63</v>
      </c>
      <c r="K36" s="88">
        <v>1</v>
      </c>
      <c r="L36" s="25">
        <v>23.29</v>
      </c>
      <c r="M36" s="87">
        <v>5</v>
      </c>
      <c r="N36" s="17">
        <f t="shared" si="13"/>
        <v>28.29</v>
      </c>
      <c r="O36" s="88">
        <v>1</v>
      </c>
      <c r="P36" s="20"/>
      <c r="Q36" s="19">
        <f>SUM(F36+J36+N36+P36)</f>
        <v>131.63999999999999</v>
      </c>
      <c r="R36" s="139">
        <v>1</v>
      </c>
    </row>
    <row r="37" spans="1:18" s="126" customFormat="1" ht="15.75" x14ac:dyDescent="0.25">
      <c r="A37" s="129">
        <v>14</v>
      </c>
      <c r="B37" s="96" t="s">
        <v>113</v>
      </c>
      <c r="C37" s="87" t="s">
        <v>248</v>
      </c>
      <c r="D37" s="17">
        <v>37</v>
      </c>
      <c r="E37" s="87"/>
      <c r="F37" s="17">
        <f t="shared" si="10"/>
        <v>37</v>
      </c>
      <c r="G37" s="88">
        <v>10</v>
      </c>
      <c r="H37" s="19">
        <v>93.93</v>
      </c>
      <c r="I37" s="87">
        <v>5</v>
      </c>
      <c r="J37" s="17">
        <f t="shared" ref="J37:J41" si="14">SUM(H37+I37)</f>
        <v>98.93</v>
      </c>
      <c r="K37" s="88">
        <v>5</v>
      </c>
      <c r="L37" s="25">
        <v>37.1</v>
      </c>
      <c r="M37" s="87"/>
      <c r="N37" s="17">
        <f t="shared" si="13"/>
        <v>37.1</v>
      </c>
      <c r="O37" s="88">
        <v>6</v>
      </c>
      <c r="P37" s="20"/>
      <c r="Q37" s="19">
        <f t="shared" ref="Q37:Q41" si="15">SUM(F37+J37+N37+P37)</f>
        <v>173.03</v>
      </c>
      <c r="R37" s="90">
        <v>5</v>
      </c>
    </row>
    <row r="38" spans="1:18" s="126" customFormat="1" ht="15.75" x14ac:dyDescent="0.25">
      <c r="A38" s="129">
        <v>15</v>
      </c>
      <c r="B38" s="96" t="s">
        <v>149</v>
      </c>
      <c r="C38" s="87" t="s">
        <v>166</v>
      </c>
      <c r="D38" s="17">
        <v>43.88</v>
      </c>
      <c r="E38" s="87">
        <v>5</v>
      </c>
      <c r="F38" s="17">
        <f t="shared" si="10"/>
        <v>48.88</v>
      </c>
      <c r="G38" s="88">
        <v>19</v>
      </c>
      <c r="H38" s="19">
        <v>142.53</v>
      </c>
      <c r="I38" s="87">
        <v>10</v>
      </c>
      <c r="J38" s="17">
        <f t="shared" si="14"/>
        <v>152.53</v>
      </c>
      <c r="K38" s="88">
        <v>14</v>
      </c>
      <c r="L38" s="25">
        <v>40.1</v>
      </c>
      <c r="M38" s="87">
        <v>35</v>
      </c>
      <c r="N38" s="17">
        <f t="shared" si="13"/>
        <v>75.099999999999994</v>
      </c>
      <c r="O38" s="88">
        <v>17</v>
      </c>
      <c r="P38" s="20"/>
      <c r="Q38" s="19">
        <f t="shared" si="15"/>
        <v>276.51</v>
      </c>
      <c r="R38" s="90">
        <v>14</v>
      </c>
    </row>
    <row r="39" spans="1:18" s="126" customFormat="1" ht="18.75" x14ac:dyDescent="0.3">
      <c r="A39" s="129">
        <v>16</v>
      </c>
      <c r="B39" s="96" t="s">
        <v>205</v>
      </c>
      <c r="C39" s="87" t="s">
        <v>106</v>
      </c>
      <c r="D39" s="17">
        <v>29.75</v>
      </c>
      <c r="E39" s="87"/>
      <c r="F39" s="17">
        <f t="shared" si="10"/>
        <v>29.75</v>
      </c>
      <c r="G39" s="88">
        <v>4</v>
      </c>
      <c r="H39" s="19">
        <v>84.87</v>
      </c>
      <c r="I39" s="87"/>
      <c r="J39" s="17">
        <f t="shared" si="14"/>
        <v>84.87</v>
      </c>
      <c r="K39" s="88">
        <v>2</v>
      </c>
      <c r="L39" s="25">
        <v>33.25</v>
      </c>
      <c r="M39" s="87">
        <v>5</v>
      </c>
      <c r="N39" s="17">
        <f t="shared" si="13"/>
        <v>38.25</v>
      </c>
      <c r="O39" s="88">
        <v>7</v>
      </c>
      <c r="P39" s="20"/>
      <c r="Q39" s="19">
        <f t="shared" si="15"/>
        <v>152.87</v>
      </c>
      <c r="R39" s="138">
        <v>2</v>
      </c>
    </row>
    <row r="40" spans="1:18" s="126" customFormat="1" ht="15.75" x14ac:dyDescent="0.25">
      <c r="A40" s="129">
        <v>17</v>
      </c>
      <c r="B40" s="96" t="s">
        <v>249</v>
      </c>
      <c r="C40" s="87" t="s">
        <v>127</v>
      </c>
      <c r="D40" s="17">
        <v>32.85</v>
      </c>
      <c r="E40" s="87">
        <v>5</v>
      </c>
      <c r="F40" s="17">
        <f t="shared" si="10"/>
        <v>37.85</v>
      </c>
      <c r="G40" s="88">
        <v>11</v>
      </c>
      <c r="H40" s="19">
        <v>125.06</v>
      </c>
      <c r="I40" s="87">
        <v>5</v>
      </c>
      <c r="J40" s="17">
        <f t="shared" si="14"/>
        <v>130.06</v>
      </c>
      <c r="K40" s="88">
        <v>10</v>
      </c>
      <c r="L40" s="25">
        <v>29.97</v>
      </c>
      <c r="M40" s="87">
        <v>5</v>
      </c>
      <c r="N40" s="17">
        <f t="shared" si="13"/>
        <v>34.97</v>
      </c>
      <c r="O40" s="88">
        <v>5</v>
      </c>
      <c r="P40" s="20"/>
      <c r="Q40" s="19">
        <f t="shared" si="15"/>
        <v>202.88</v>
      </c>
      <c r="R40" s="90">
        <v>7</v>
      </c>
    </row>
    <row r="41" spans="1:18" s="126" customFormat="1" ht="15.75" x14ac:dyDescent="0.25">
      <c r="A41" s="129">
        <v>18</v>
      </c>
      <c r="B41" s="96" t="s">
        <v>101</v>
      </c>
      <c r="C41" s="87" t="s">
        <v>102</v>
      </c>
      <c r="D41" s="17">
        <v>31</v>
      </c>
      <c r="E41" s="87"/>
      <c r="F41" s="17">
        <f t="shared" si="10"/>
        <v>31</v>
      </c>
      <c r="G41" s="88">
        <v>6</v>
      </c>
      <c r="H41" s="19">
        <v>109.88</v>
      </c>
      <c r="I41" s="87"/>
      <c r="J41" s="17">
        <f t="shared" si="14"/>
        <v>109.88</v>
      </c>
      <c r="K41" s="88">
        <v>7</v>
      </c>
      <c r="L41" s="25">
        <v>41.53</v>
      </c>
      <c r="M41" s="87">
        <v>35</v>
      </c>
      <c r="N41" s="17">
        <f t="shared" si="13"/>
        <v>76.53</v>
      </c>
      <c r="O41" s="88">
        <v>18</v>
      </c>
      <c r="P41" s="20">
        <v>15</v>
      </c>
      <c r="Q41" s="19">
        <f t="shared" si="15"/>
        <v>232.41</v>
      </c>
      <c r="R41" s="90">
        <v>11</v>
      </c>
    </row>
    <row r="42" spans="1:18" ht="15.75" x14ac:dyDescent="0.25">
      <c r="A42" s="129">
        <v>19</v>
      </c>
      <c r="B42" s="96" t="s">
        <v>130</v>
      </c>
      <c r="C42" s="87" t="s">
        <v>115</v>
      </c>
      <c r="D42" s="17">
        <v>33.35</v>
      </c>
      <c r="E42" s="87">
        <v>5</v>
      </c>
      <c r="F42" s="17">
        <f t="shared" si="10"/>
        <v>38.35</v>
      </c>
      <c r="G42" s="88">
        <v>12</v>
      </c>
      <c r="H42" s="19">
        <v>90.19</v>
      </c>
      <c r="I42" s="87"/>
      <c r="J42" s="17">
        <f>SUM(H42+I42)</f>
        <v>90.19</v>
      </c>
      <c r="K42" s="88">
        <v>3</v>
      </c>
      <c r="L42" s="25">
        <v>29.06</v>
      </c>
      <c r="M42" s="87">
        <v>10</v>
      </c>
      <c r="N42" s="17">
        <f t="shared" si="13"/>
        <v>39.06</v>
      </c>
      <c r="O42" s="88">
        <v>8</v>
      </c>
      <c r="P42" s="20"/>
      <c r="Q42" s="19">
        <f>SUM(F42+J42+N42+P42)</f>
        <v>167.6</v>
      </c>
      <c r="R42" s="90">
        <v>4</v>
      </c>
    </row>
    <row r="43" spans="1:18" ht="15.75" x14ac:dyDescent="0.25">
      <c r="A43" s="129"/>
      <c r="B43" s="31"/>
      <c r="C43" s="16"/>
      <c r="D43" s="16"/>
      <c r="E43" s="16"/>
      <c r="F43" s="17"/>
      <c r="G43" s="92"/>
      <c r="H43" s="25"/>
      <c r="I43" s="16"/>
      <c r="J43" s="17"/>
      <c r="K43" s="92"/>
      <c r="L43" s="25"/>
      <c r="M43" s="16"/>
      <c r="N43" s="17"/>
      <c r="O43" s="92"/>
      <c r="P43" s="20"/>
      <c r="Q43" s="19"/>
      <c r="R43" s="90"/>
    </row>
    <row r="44" spans="1:18" ht="18.75" x14ac:dyDescent="0.3">
      <c r="A44" s="129"/>
      <c r="B44" s="232" t="s">
        <v>120</v>
      </c>
      <c r="C44" s="233"/>
      <c r="D44" s="233"/>
      <c r="E44" s="233"/>
      <c r="F44" s="233"/>
      <c r="G44" s="234"/>
      <c r="H44" s="25"/>
      <c r="I44" s="16"/>
      <c r="J44" s="17"/>
      <c r="K44" s="92"/>
      <c r="L44" s="25"/>
      <c r="M44" s="16"/>
      <c r="N44" s="17"/>
      <c r="O44" s="92"/>
      <c r="P44" s="20"/>
      <c r="Q44" s="19"/>
      <c r="R44" s="90"/>
    </row>
    <row r="45" spans="1:18" ht="15.75" x14ac:dyDescent="0.25">
      <c r="A45" s="129">
        <v>1</v>
      </c>
      <c r="B45" s="136" t="s">
        <v>113</v>
      </c>
      <c r="C45" s="87" t="s">
        <v>135</v>
      </c>
      <c r="D45" s="17">
        <v>31.5</v>
      </c>
      <c r="E45" s="87"/>
      <c r="F45" s="17">
        <f t="shared" si="10"/>
        <v>31.5</v>
      </c>
      <c r="G45" s="88">
        <v>1</v>
      </c>
      <c r="H45" s="19">
        <v>159.68</v>
      </c>
      <c r="I45" s="87"/>
      <c r="J45" s="17">
        <f t="shared" si="11"/>
        <v>159.68</v>
      </c>
      <c r="K45" s="88">
        <v>7</v>
      </c>
      <c r="L45" s="25">
        <v>37.81</v>
      </c>
      <c r="M45" s="87">
        <v>30</v>
      </c>
      <c r="N45" s="17">
        <f t="shared" ref="N45:N51" si="16">SUM(L45+M45)</f>
        <v>67.81</v>
      </c>
      <c r="O45" s="88">
        <v>6</v>
      </c>
      <c r="P45" s="20"/>
      <c r="Q45" s="19">
        <f t="shared" ref="Q45:Q51" si="17">SUM(F45+J45+N45)</f>
        <v>258.99</v>
      </c>
      <c r="R45" s="90">
        <v>6</v>
      </c>
    </row>
    <row r="46" spans="1:18" ht="15.75" x14ac:dyDescent="0.25">
      <c r="A46" s="129">
        <v>2</v>
      </c>
      <c r="B46" s="136" t="s">
        <v>121</v>
      </c>
      <c r="C46" s="87" t="s">
        <v>122</v>
      </c>
      <c r="D46" s="17">
        <v>63.84</v>
      </c>
      <c r="E46" s="20"/>
      <c r="F46" s="17">
        <f t="shared" si="10"/>
        <v>63.84</v>
      </c>
      <c r="G46" s="88">
        <v>6</v>
      </c>
      <c r="H46" s="19">
        <v>141.19</v>
      </c>
      <c r="I46" s="87"/>
      <c r="J46" s="17">
        <f t="shared" si="11"/>
        <v>141.19</v>
      </c>
      <c r="K46" s="88">
        <v>6</v>
      </c>
      <c r="L46" s="19">
        <v>39.119999999999997</v>
      </c>
      <c r="M46" s="87"/>
      <c r="N46" s="17">
        <f t="shared" si="16"/>
        <v>39.119999999999997</v>
      </c>
      <c r="O46" s="88">
        <v>2</v>
      </c>
      <c r="P46" s="20"/>
      <c r="Q46" s="19">
        <f t="shared" si="17"/>
        <v>244.15</v>
      </c>
      <c r="R46" s="90">
        <v>5</v>
      </c>
    </row>
    <row r="47" spans="1:18" ht="18.75" x14ac:dyDescent="0.3">
      <c r="A47" s="129">
        <v>3</v>
      </c>
      <c r="B47" s="136" t="s">
        <v>136</v>
      </c>
      <c r="C47" s="87" t="s">
        <v>137</v>
      </c>
      <c r="D47" s="17">
        <v>33.72</v>
      </c>
      <c r="E47" s="20">
        <v>10</v>
      </c>
      <c r="F47" s="17">
        <f t="shared" si="10"/>
        <v>43.72</v>
      </c>
      <c r="G47" s="100">
        <v>4</v>
      </c>
      <c r="H47" s="19">
        <v>108.57</v>
      </c>
      <c r="I47" s="87"/>
      <c r="J47" s="17">
        <f t="shared" si="11"/>
        <v>108.57</v>
      </c>
      <c r="K47" s="88">
        <v>1</v>
      </c>
      <c r="L47" s="19">
        <v>34.130000000000003</v>
      </c>
      <c r="M47" s="87"/>
      <c r="N47" s="17">
        <f t="shared" si="16"/>
        <v>34.130000000000003</v>
      </c>
      <c r="O47" s="88">
        <v>1</v>
      </c>
      <c r="P47" s="20"/>
      <c r="Q47" s="19">
        <f t="shared" si="17"/>
        <v>186.42</v>
      </c>
      <c r="R47" s="139">
        <v>1</v>
      </c>
    </row>
    <row r="48" spans="1:18" ht="18.75" x14ac:dyDescent="0.3">
      <c r="A48" s="129">
        <v>4</v>
      </c>
      <c r="B48" s="136" t="s">
        <v>138</v>
      </c>
      <c r="C48" s="87" t="s">
        <v>139</v>
      </c>
      <c r="D48" s="17">
        <v>39.409999999999997</v>
      </c>
      <c r="E48" s="20"/>
      <c r="F48" s="17">
        <f t="shared" si="10"/>
        <v>39.409999999999997</v>
      </c>
      <c r="G48" s="100">
        <v>2</v>
      </c>
      <c r="H48" s="19">
        <v>126.25</v>
      </c>
      <c r="I48" s="87"/>
      <c r="J48" s="17">
        <f t="shared" si="11"/>
        <v>126.25</v>
      </c>
      <c r="K48" s="88">
        <v>3</v>
      </c>
      <c r="L48" s="19">
        <v>42.13</v>
      </c>
      <c r="M48" s="87">
        <v>25</v>
      </c>
      <c r="N48" s="17">
        <f t="shared" si="16"/>
        <v>67.13</v>
      </c>
      <c r="O48" s="88">
        <v>5</v>
      </c>
      <c r="P48" s="20"/>
      <c r="Q48" s="19">
        <f t="shared" si="17"/>
        <v>232.79</v>
      </c>
      <c r="R48" s="137">
        <v>3</v>
      </c>
    </row>
    <row r="49" spans="1:18" s="126" customFormat="1" ht="15.75" x14ac:dyDescent="0.25">
      <c r="A49" s="129">
        <v>5</v>
      </c>
      <c r="B49" s="136" t="s">
        <v>252</v>
      </c>
      <c r="C49" s="87" t="s">
        <v>253</v>
      </c>
      <c r="D49" s="17">
        <v>33.47</v>
      </c>
      <c r="E49" s="20">
        <v>35</v>
      </c>
      <c r="F49" s="17">
        <f t="shared" si="10"/>
        <v>68.47</v>
      </c>
      <c r="G49" s="100">
        <v>7</v>
      </c>
      <c r="H49" s="19">
        <v>109.88</v>
      </c>
      <c r="I49" s="87">
        <v>10</v>
      </c>
      <c r="J49" s="17">
        <f t="shared" si="11"/>
        <v>119.88</v>
      </c>
      <c r="K49" s="88">
        <v>2</v>
      </c>
      <c r="L49" s="19">
        <v>48</v>
      </c>
      <c r="M49" s="87"/>
      <c r="N49" s="17">
        <f t="shared" si="16"/>
        <v>48</v>
      </c>
      <c r="O49" s="88">
        <v>3</v>
      </c>
      <c r="P49" s="20"/>
      <c r="Q49" s="19">
        <f t="shared" si="17"/>
        <v>236.35</v>
      </c>
      <c r="R49" s="90">
        <v>4</v>
      </c>
    </row>
    <row r="50" spans="1:18" ht="15.75" x14ac:dyDescent="0.25">
      <c r="A50" s="129">
        <v>6</v>
      </c>
      <c r="B50" s="136" t="s">
        <v>254</v>
      </c>
      <c r="C50" s="87" t="s">
        <v>255</v>
      </c>
      <c r="D50" s="17">
        <v>52.43</v>
      </c>
      <c r="E50" s="20">
        <v>5</v>
      </c>
      <c r="F50" s="17">
        <f t="shared" si="10"/>
        <v>57.43</v>
      </c>
      <c r="G50" s="100">
        <v>5</v>
      </c>
      <c r="H50" s="19">
        <v>120.46</v>
      </c>
      <c r="I50" s="87">
        <v>10</v>
      </c>
      <c r="J50" s="17">
        <f t="shared" si="11"/>
        <v>130.45999999999998</v>
      </c>
      <c r="K50" s="88">
        <v>5</v>
      </c>
      <c r="L50" s="19">
        <v>51.16</v>
      </c>
      <c r="M50" s="87">
        <v>30</v>
      </c>
      <c r="N50" s="17">
        <f t="shared" si="16"/>
        <v>81.16</v>
      </c>
      <c r="O50" s="88">
        <v>7</v>
      </c>
      <c r="P50" s="20"/>
      <c r="Q50" s="19">
        <f t="shared" si="17"/>
        <v>269.04999999999995</v>
      </c>
      <c r="R50" s="90">
        <v>7</v>
      </c>
    </row>
    <row r="51" spans="1:18" ht="18.75" x14ac:dyDescent="0.3">
      <c r="A51" s="129">
        <v>7</v>
      </c>
      <c r="B51" s="136" t="s">
        <v>151</v>
      </c>
      <c r="C51" s="87" t="s">
        <v>223</v>
      </c>
      <c r="D51" s="17">
        <v>41.9</v>
      </c>
      <c r="E51" s="87"/>
      <c r="F51" s="17">
        <f t="shared" si="10"/>
        <v>41.9</v>
      </c>
      <c r="G51" s="100">
        <v>3</v>
      </c>
      <c r="H51" s="19">
        <v>130.22</v>
      </c>
      <c r="I51" s="87"/>
      <c r="J51" s="17">
        <f t="shared" si="11"/>
        <v>130.22</v>
      </c>
      <c r="K51" s="88">
        <v>4</v>
      </c>
      <c r="L51" s="25">
        <v>30.44</v>
      </c>
      <c r="M51" s="87">
        <v>30</v>
      </c>
      <c r="N51" s="17">
        <f t="shared" si="16"/>
        <v>60.44</v>
      </c>
      <c r="O51" s="88">
        <v>4</v>
      </c>
      <c r="P51" s="20"/>
      <c r="Q51" s="19">
        <f t="shared" si="17"/>
        <v>232.56</v>
      </c>
      <c r="R51" s="138">
        <v>2</v>
      </c>
    </row>
    <row r="52" spans="1:18" ht="15.75" x14ac:dyDescent="0.25">
      <c r="A52" s="128"/>
      <c r="B52" s="102"/>
      <c r="C52" s="103"/>
      <c r="D52" s="21"/>
      <c r="E52" s="23"/>
      <c r="F52" s="21"/>
      <c r="G52" s="100"/>
      <c r="H52" s="19"/>
      <c r="I52" s="87"/>
      <c r="J52" s="17"/>
      <c r="K52" s="88"/>
      <c r="L52" s="25"/>
      <c r="M52" s="87"/>
      <c r="N52" s="17"/>
      <c r="O52" s="88"/>
      <c r="P52" s="20"/>
      <c r="Q52" s="19"/>
      <c r="R52" s="90"/>
    </row>
    <row r="53" spans="1:18" ht="18.75" x14ac:dyDescent="0.3">
      <c r="A53" s="129"/>
      <c r="B53" s="232" t="s">
        <v>123</v>
      </c>
      <c r="C53" s="233"/>
      <c r="D53" s="233"/>
      <c r="E53" s="233"/>
      <c r="F53" s="233"/>
      <c r="G53" s="234"/>
      <c r="H53" s="25"/>
      <c r="I53" s="16"/>
      <c r="J53" s="17"/>
      <c r="K53" s="92"/>
      <c r="L53" s="25"/>
      <c r="M53" s="16"/>
      <c r="N53" s="17"/>
      <c r="O53" s="92"/>
      <c r="P53" s="20"/>
      <c r="Q53" s="19"/>
      <c r="R53" s="90"/>
    </row>
    <row r="54" spans="1:18" ht="18.75" x14ac:dyDescent="0.3">
      <c r="A54" s="129">
        <v>1</v>
      </c>
      <c r="B54" s="98" t="s">
        <v>193</v>
      </c>
      <c r="C54" s="87" t="s">
        <v>100</v>
      </c>
      <c r="D54" s="17">
        <v>30</v>
      </c>
      <c r="E54" s="87"/>
      <c r="F54" s="17">
        <f t="shared" ref="F54:F59" si="18">SUM(D54+E54)</f>
        <v>30</v>
      </c>
      <c r="G54" s="88">
        <v>5</v>
      </c>
      <c r="H54" s="19">
        <v>90.09</v>
      </c>
      <c r="I54" s="87"/>
      <c r="J54" s="17">
        <f t="shared" ref="J54:J59" si="19">SUM(H54+I54)</f>
        <v>90.09</v>
      </c>
      <c r="K54" s="88">
        <v>1</v>
      </c>
      <c r="L54" s="25">
        <v>24.63</v>
      </c>
      <c r="M54" s="87"/>
      <c r="N54" s="17">
        <f t="shared" ref="N54:N59" si="20">SUM(L54+M54)</f>
        <v>24.63</v>
      </c>
      <c r="O54" s="88">
        <v>1</v>
      </c>
      <c r="P54" s="20"/>
      <c r="Q54" s="19">
        <f t="shared" ref="Q54:Q59" si="21">SUM(F54+J54+N54)</f>
        <v>144.72</v>
      </c>
      <c r="R54" s="143">
        <v>1</v>
      </c>
    </row>
    <row r="55" spans="1:18" ht="18.75" x14ac:dyDescent="0.3">
      <c r="A55" s="129">
        <v>2</v>
      </c>
      <c r="B55" s="98" t="s">
        <v>126</v>
      </c>
      <c r="C55" s="87" t="s">
        <v>127</v>
      </c>
      <c r="D55" s="17">
        <v>27.78</v>
      </c>
      <c r="E55" s="87"/>
      <c r="F55" s="17">
        <f t="shared" si="18"/>
        <v>27.78</v>
      </c>
      <c r="G55" s="88">
        <v>1</v>
      </c>
      <c r="H55" s="19">
        <v>103.12</v>
      </c>
      <c r="I55" s="87">
        <v>5</v>
      </c>
      <c r="J55" s="17">
        <f t="shared" si="19"/>
        <v>108.12</v>
      </c>
      <c r="K55" s="88">
        <v>4</v>
      </c>
      <c r="L55" s="25">
        <v>29.52</v>
      </c>
      <c r="M55" s="87"/>
      <c r="N55" s="17">
        <f t="shared" si="20"/>
        <v>29.52</v>
      </c>
      <c r="O55" s="88">
        <v>3</v>
      </c>
      <c r="P55" s="20"/>
      <c r="Q55" s="19">
        <f t="shared" si="21"/>
        <v>165.42000000000002</v>
      </c>
      <c r="R55" s="142">
        <v>3</v>
      </c>
    </row>
    <row r="56" spans="1:18" ht="15.75" x14ac:dyDescent="0.25">
      <c r="A56" s="129">
        <v>3</v>
      </c>
      <c r="B56" s="98" t="s">
        <v>133</v>
      </c>
      <c r="C56" s="87" t="s">
        <v>134</v>
      </c>
      <c r="D56" s="17">
        <v>39.119999999999997</v>
      </c>
      <c r="E56" s="87"/>
      <c r="F56" s="17">
        <f t="shared" si="18"/>
        <v>39.119999999999997</v>
      </c>
      <c r="G56" s="88">
        <v>6</v>
      </c>
      <c r="H56" s="19">
        <v>192.56</v>
      </c>
      <c r="I56" s="87">
        <v>10</v>
      </c>
      <c r="J56" s="17">
        <f t="shared" si="19"/>
        <v>202.56</v>
      </c>
      <c r="K56" s="88">
        <v>6</v>
      </c>
      <c r="L56" s="25">
        <v>32.53</v>
      </c>
      <c r="M56" s="87">
        <v>30</v>
      </c>
      <c r="N56" s="17">
        <f t="shared" si="20"/>
        <v>62.53</v>
      </c>
      <c r="O56" s="88">
        <v>6</v>
      </c>
      <c r="P56" s="20"/>
      <c r="Q56" s="19">
        <f t="shared" si="21"/>
        <v>304.21000000000004</v>
      </c>
      <c r="R56" s="113">
        <v>6</v>
      </c>
    </row>
    <row r="57" spans="1:18" ht="18.75" x14ac:dyDescent="0.3">
      <c r="A57" s="129">
        <v>4</v>
      </c>
      <c r="B57" s="98" t="s">
        <v>213</v>
      </c>
      <c r="C57" s="87" t="s">
        <v>214</v>
      </c>
      <c r="D57" s="17">
        <v>28.4</v>
      </c>
      <c r="E57" s="87"/>
      <c r="F57" s="17">
        <f t="shared" si="18"/>
        <v>28.4</v>
      </c>
      <c r="G57" s="88">
        <v>2</v>
      </c>
      <c r="H57" s="19">
        <v>95.93</v>
      </c>
      <c r="I57" s="87"/>
      <c r="J57" s="17">
        <f t="shared" si="19"/>
        <v>95.93</v>
      </c>
      <c r="K57" s="88">
        <v>2</v>
      </c>
      <c r="L57" s="25">
        <v>31.5</v>
      </c>
      <c r="M57" s="87"/>
      <c r="N57" s="17">
        <f t="shared" si="20"/>
        <v>31.5</v>
      </c>
      <c r="O57" s="88">
        <v>4</v>
      </c>
      <c r="P57" s="20"/>
      <c r="Q57" s="19">
        <f t="shared" si="21"/>
        <v>155.83000000000001</v>
      </c>
      <c r="R57" s="141">
        <v>2</v>
      </c>
    </row>
    <row r="58" spans="1:18" ht="15.75" x14ac:dyDescent="0.25">
      <c r="A58" s="129">
        <v>5</v>
      </c>
      <c r="B58" s="98" t="s">
        <v>256</v>
      </c>
      <c r="C58" s="87" t="s">
        <v>147</v>
      </c>
      <c r="D58" s="17">
        <v>28.99</v>
      </c>
      <c r="E58" s="87"/>
      <c r="F58" s="17">
        <f t="shared" si="18"/>
        <v>28.99</v>
      </c>
      <c r="G58" s="88">
        <v>3</v>
      </c>
      <c r="H58" s="19">
        <v>107.15</v>
      </c>
      <c r="I58" s="87"/>
      <c r="J58" s="17">
        <f t="shared" si="19"/>
        <v>107.15</v>
      </c>
      <c r="K58" s="88">
        <v>3</v>
      </c>
      <c r="L58" s="25">
        <v>35.869999999999997</v>
      </c>
      <c r="M58" s="87"/>
      <c r="N58" s="17">
        <f t="shared" si="20"/>
        <v>35.869999999999997</v>
      </c>
      <c r="O58" s="88">
        <v>5</v>
      </c>
      <c r="P58" s="20"/>
      <c r="Q58" s="19">
        <f t="shared" si="21"/>
        <v>172.01000000000002</v>
      </c>
      <c r="R58" s="113">
        <v>5</v>
      </c>
    </row>
    <row r="59" spans="1:18" ht="15.75" x14ac:dyDescent="0.25">
      <c r="A59" s="129">
        <v>6</v>
      </c>
      <c r="B59" s="98" t="s">
        <v>131</v>
      </c>
      <c r="C59" s="87" t="s">
        <v>132</v>
      </c>
      <c r="D59" s="17">
        <v>29.31</v>
      </c>
      <c r="E59" s="87"/>
      <c r="F59" s="17">
        <f t="shared" si="18"/>
        <v>29.31</v>
      </c>
      <c r="G59" s="88">
        <v>4</v>
      </c>
      <c r="H59" s="19">
        <v>111.62</v>
      </c>
      <c r="I59" s="87"/>
      <c r="J59" s="17">
        <f t="shared" si="19"/>
        <v>111.62</v>
      </c>
      <c r="K59" s="88">
        <v>5</v>
      </c>
      <c r="L59" s="25">
        <v>28.5</v>
      </c>
      <c r="M59" s="87"/>
      <c r="N59" s="17">
        <f t="shared" si="20"/>
        <v>28.5</v>
      </c>
      <c r="O59" s="88">
        <v>2</v>
      </c>
      <c r="P59" s="20"/>
      <c r="Q59" s="19">
        <f t="shared" si="21"/>
        <v>169.43</v>
      </c>
      <c r="R59" s="113">
        <v>4</v>
      </c>
    </row>
  </sheetData>
  <mergeCells count="17">
    <mergeCell ref="B1:K1"/>
    <mergeCell ref="A2:G2"/>
    <mergeCell ref="L2:R2"/>
    <mergeCell ref="A4:A5"/>
    <mergeCell ref="B4:B5"/>
    <mergeCell ref="C4:C5"/>
    <mergeCell ref="D4:F4"/>
    <mergeCell ref="G4:G5"/>
    <mergeCell ref="H4:J4"/>
    <mergeCell ref="K4:K5"/>
    <mergeCell ref="B53:G53"/>
    <mergeCell ref="L4:N4"/>
    <mergeCell ref="O4:O5"/>
    <mergeCell ref="B6:G6"/>
    <mergeCell ref="B16:G16"/>
    <mergeCell ref="B23:G23"/>
    <mergeCell ref="B44:G4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T11" sqref="T11"/>
    </sheetView>
  </sheetViews>
  <sheetFormatPr defaultRowHeight="15" x14ac:dyDescent="0.25"/>
  <cols>
    <col min="1" max="1" width="5" customWidth="1"/>
    <col min="2" max="2" width="19.28515625" customWidth="1"/>
    <col min="4" max="4" width="7.7109375" customWidth="1"/>
    <col min="5" max="5" width="5" customWidth="1"/>
    <col min="6" max="6" width="7.85546875" customWidth="1"/>
    <col min="7" max="7" width="5.42578125" customWidth="1"/>
    <col min="8" max="8" width="8.140625" customWidth="1"/>
    <col min="9" max="9" width="5.28515625" customWidth="1"/>
    <col min="10" max="10" width="7.85546875" customWidth="1"/>
    <col min="11" max="11" width="4.85546875" customWidth="1"/>
    <col min="12" max="12" width="7.7109375" customWidth="1"/>
    <col min="13" max="13" width="4.5703125" customWidth="1"/>
    <col min="14" max="14" width="8.28515625" customWidth="1"/>
    <col min="15" max="15" width="4.85546875" customWidth="1"/>
    <col min="16" max="16" width="5.28515625" customWidth="1"/>
    <col min="18" max="18" width="5.5703125" customWidth="1"/>
  </cols>
  <sheetData>
    <row r="1" spans="1:18" ht="18.75" x14ac:dyDescent="0.3">
      <c r="A1" s="132"/>
      <c r="B1" s="206" t="s">
        <v>79</v>
      </c>
      <c r="C1" s="206"/>
      <c r="D1" s="206"/>
      <c r="E1" s="206"/>
      <c r="F1" s="206"/>
      <c r="G1" s="206"/>
      <c r="H1" s="206"/>
      <c r="I1" s="206"/>
      <c r="J1" s="206"/>
      <c r="K1" s="206"/>
      <c r="L1" s="132"/>
      <c r="M1" s="132"/>
      <c r="N1" s="132"/>
      <c r="O1" s="132"/>
      <c r="P1" s="132"/>
      <c r="Q1" s="132"/>
      <c r="R1" s="132"/>
    </row>
    <row r="2" spans="1:18" ht="18.75" x14ac:dyDescent="0.3">
      <c r="A2" s="220" t="s">
        <v>257</v>
      </c>
      <c r="B2" s="220"/>
      <c r="C2" s="220"/>
      <c r="D2" s="220"/>
      <c r="E2" s="220"/>
      <c r="F2" s="220"/>
      <c r="G2" s="220"/>
      <c r="H2" s="132"/>
      <c r="I2" s="132"/>
      <c r="J2" s="132"/>
      <c r="K2" s="132"/>
      <c r="L2" s="221" t="s">
        <v>258</v>
      </c>
      <c r="M2" s="220"/>
      <c r="N2" s="220"/>
      <c r="O2" s="220"/>
      <c r="P2" s="220"/>
      <c r="Q2" s="220"/>
      <c r="R2" s="220"/>
    </row>
    <row r="3" spans="1:18" ht="15.75" thickBot="1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15.75" thickTop="1" x14ac:dyDescent="0.25">
      <c r="A4" s="222" t="s">
        <v>80</v>
      </c>
      <c r="B4" s="224" t="s">
        <v>81</v>
      </c>
      <c r="C4" s="226" t="s">
        <v>82</v>
      </c>
      <c r="D4" s="228" t="s">
        <v>83</v>
      </c>
      <c r="E4" s="228"/>
      <c r="F4" s="228"/>
      <c r="G4" s="229" t="s">
        <v>12</v>
      </c>
      <c r="H4" s="231" t="s">
        <v>84</v>
      </c>
      <c r="I4" s="228"/>
      <c r="J4" s="228"/>
      <c r="K4" s="229" t="s">
        <v>12</v>
      </c>
      <c r="L4" s="231" t="s">
        <v>85</v>
      </c>
      <c r="M4" s="228"/>
      <c r="N4" s="228"/>
      <c r="O4" s="229" t="s">
        <v>12</v>
      </c>
      <c r="P4" s="78"/>
      <c r="Q4" s="8"/>
      <c r="R4" s="10"/>
    </row>
    <row r="5" spans="1:18" ht="69" x14ac:dyDescent="0.25">
      <c r="A5" s="223"/>
      <c r="B5" s="225"/>
      <c r="C5" s="227"/>
      <c r="D5" s="79" t="s">
        <v>86</v>
      </c>
      <c r="E5" s="79" t="s">
        <v>87</v>
      </c>
      <c r="F5" s="79" t="s">
        <v>88</v>
      </c>
      <c r="G5" s="230"/>
      <c r="H5" s="80" t="s">
        <v>86</v>
      </c>
      <c r="I5" s="79" t="s">
        <v>87</v>
      </c>
      <c r="J5" s="79" t="s">
        <v>88</v>
      </c>
      <c r="K5" s="230"/>
      <c r="L5" s="80" t="s">
        <v>86</v>
      </c>
      <c r="M5" s="79" t="s">
        <v>87</v>
      </c>
      <c r="N5" s="79" t="s">
        <v>88</v>
      </c>
      <c r="O5" s="230"/>
      <c r="P5" s="81" t="s">
        <v>89</v>
      </c>
      <c r="Q5" s="80" t="s">
        <v>90</v>
      </c>
      <c r="R5" s="79" t="s">
        <v>91</v>
      </c>
    </row>
    <row r="6" spans="1:18" ht="18.75" x14ac:dyDescent="0.25">
      <c r="A6" s="133"/>
      <c r="B6" s="235" t="s">
        <v>92</v>
      </c>
      <c r="C6" s="236"/>
      <c r="D6" s="236"/>
      <c r="E6" s="236"/>
      <c r="F6" s="236"/>
      <c r="G6" s="237"/>
      <c r="H6" s="80"/>
      <c r="I6" s="79"/>
      <c r="J6" s="79"/>
      <c r="K6" s="131"/>
      <c r="L6" s="80"/>
      <c r="M6" s="79"/>
      <c r="N6" s="79"/>
      <c r="O6" s="131"/>
      <c r="P6" s="84"/>
      <c r="Q6" s="80"/>
      <c r="R6" s="79"/>
    </row>
    <row r="7" spans="1:18" ht="18.75" x14ac:dyDescent="0.3">
      <c r="A7" s="135">
        <v>1</v>
      </c>
      <c r="B7" s="86" t="s">
        <v>93</v>
      </c>
      <c r="C7" s="87" t="s">
        <v>94</v>
      </c>
      <c r="D7" s="17">
        <v>34.94</v>
      </c>
      <c r="E7" s="87"/>
      <c r="F7" s="17">
        <f t="shared" ref="F7" si="0">SUM(D7:E7)</f>
        <v>34.94</v>
      </c>
      <c r="G7" s="88">
        <v>3</v>
      </c>
      <c r="H7" s="19">
        <v>66.34</v>
      </c>
      <c r="I7" s="87"/>
      <c r="J7" s="17">
        <f t="shared" ref="J7:J9" si="1">SUM(H7:I7)</f>
        <v>66.34</v>
      </c>
      <c r="K7" s="88">
        <v>1</v>
      </c>
      <c r="L7" s="19">
        <v>33.409999999999997</v>
      </c>
      <c r="M7" s="87">
        <v>5</v>
      </c>
      <c r="N7" s="17">
        <f t="shared" ref="N7:N9" si="2">SUM(L7:M7)</f>
        <v>38.409999999999997</v>
      </c>
      <c r="O7" s="88">
        <v>2</v>
      </c>
      <c r="P7" s="89"/>
      <c r="Q7" s="19">
        <f t="shared" ref="Q7" si="3">SUM(F7+J7+N7)</f>
        <v>139.69</v>
      </c>
      <c r="R7" s="139">
        <v>1</v>
      </c>
    </row>
    <row r="8" spans="1:18" ht="18.75" x14ac:dyDescent="0.3">
      <c r="A8" s="135">
        <v>2</v>
      </c>
      <c r="B8" s="86" t="s">
        <v>116</v>
      </c>
      <c r="C8" s="87" t="s">
        <v>117</v>
      </c>
      <c r="D8" s="16">
        <v>28.62</v>
      </c>
      <c r="E8" s="87"/>
      <c r="F8" s="17">
        <f>SUM(D8:E8)</f>
        <v>28.62</v>
      </c>
      <c r="G8" s="88">
        <v>2</v>
      </c>
      <c r="H8" s="19">
        <v>79.03</v>
      </c>
      <c r="I8" s="87">
        <v>5</v>
      </c>
      <c r="J8" s="17">
        <f t="shared" si="1"/>
        <v>84.03</v>
      </c>
      <c r="K8" s="88">
        <v>3</v>
      </c>
      <c r="L8" s="25">
        <v>38.81</v>
      </c>
      <c r="M8" s="87">
        <v>35</v>
      </c>
      <c r="N8" s="17">
        <f t="shared" si="2"/>
        <v>73.81</v>
      </c>
      <c r="O8" s="88">
        <v>3</v>
      </c>
      <c r="P8" s="89"/>
      <c r="Q8" s="19">
        <f>SUM(F8+J8+N8)</f>
        <v>186.46</v>
      </c>
      <c r="R8" s="137">
        <v>3</v>
      </c>
    </row>
    <row r="9" spans="1:18" ht="18.75" x14ac:dyDescent="0.3">
      <c r="A9" s="135">
        <v>3</v>
      </c>
      <c r="B9" s="86" t="s">
        <v>179</v>
      </c>
      <c r="C9" s="87" t="s">
        <v>132</v>
      </c>
      <c r="D9" s="17">
        <v>28</v>
      </c>
      <c r="E9" s="87"/>
      <c r="F9" s="17">
        <f t="shared" ref="F9" si="4">SUM(D9:E9)</f>
        <v>28</v>
      </c>
      <c r="G9" s="88">
        <v>1</v>
      </c>
      <c r="H9" s="19">
        <v>83.18</v>
      </c>
      <c r="I9" s="87"/>
      <c r="J9" s="17">
        <f t="shared" si="1"/>
        <v>83.18</v>
      </c>
      <c r="K9" s="88">
        <v>2</v>
      </c>
      <c r="L9" s="25">
        <v>33</v>
      </c>
      <c r="M9" s="87">
        <v>5</v>
      </c>
      <c r="N9" s="17">
        <f t="shared" si="2"/>
        <v>38</v>
      </c>
      <c r="O9" s="88">
        <v>1</v>
      </c>
      <c r="P9" s="89"/>
      <c r="Q9" s="19">
        <f t="shared" ref="Q9" si="5">SUM(F9+J9+N9)</f>
        <v>149.18</v>
      </c>
      <c r="R9" s="138">
        <v>2</v>
      </c>
    </row>
    <row r="10" spans="1:18" ht="15.75" x14ac:dyDescent="0.25">
      <c r="A10" s="135"/>
      <c r="B10" s="91"/>
      <c r="C10" s="16"/>
      <c r="D10" s="16"/>
      <c r="E10" s="16"/>
      <c r="F10" s="17"/>
      <c r="G10" s="92"/>
      <c r="H10" s="25"/>
      <c r="I10" s="16"/>
      <c r="J10" s="17"/>
      <c r="K10" s="92"/>
      <c r="L10" s="25"/>
      <c r="M10" s="16"/>
      <c r="N10" s="17"/>
      <c r="O10" s="92"/>
      <c r="P10" s="93"/>
      <c r="Q10" s="19"/>
      <c r="R10" s="90"/>
    </row>
    <row r="11" spans="1:18" ht="18.75" x14ac:dyDescent="0.3">
      <c r="A11" s="135"/>
      <c r="B11" s="238" t="s">
        <v>105</v>
      </c>
      <c r="C11" s="239"/>
      <c r="D11" s="239"/>
      <c r="E11" s="239"/>
      <c r="F11" s="239"/>
      <c r="G11" s="240"/>
      <c r="H11" s="25"/>
      <c r="I11" s="16"/>
      <c r="J11" s="17"/>
      <c r="K11" s="92"/>
      <c r="L11" s="25"/>
      <c r="M11" s="16"/>
      <c r="N11" s="17"/>
      <c r="O11" s="92"/>
      <c r="P11" s="93"/>
      <c r="Q11" s="19"/>
      <c r="R11" s="90"/>
    </row>
    <row r="12" spans="1:18" ht="18.75" x14ac:dyDescent="0.3">
      <c r="A12" s="135">
        <v>1</v>
      </c>
      <c r="B12" s="94" t="s">
        <v>107</v>
      </c>
      <c r="C12" s="87" t="s">
        <v>108</v>
      </c>
      <c r="D12" s="17">
        <v>29.97</v>
      </c>
      <c r="E12" s="87"/>
      <c r="F12" s="17">
        <f t="shared" ref="F12:F15" si="6">SUM(D12+E12)</f>
        <v>29.97</v>
      </c>
      <c r="G12" s="88">
        <v>2</v>
      </c>
      <c r="H12" s="19">
        <v>65.59</v>
      </c>
      <c r="I12" s="87">
        <v>10</v>
      </c>
      <c r="J12" s="17">
        <f t="shared" ref="J12:J15" si="7">SUM(H12+I12)</f>
        <v>75.59</v>
      </c>
      <c r="K12" s="88">
        <v>2</v>
      </c>
      <c r="L12" s="25">
        <v>39.1</v>
      </c>
      <c r="M12" s="87"/>
      <c r="N12" s="17">
        <f t="shared" ref="N12:N15" si="8">SUM(L12+M12)</f>
        <v>39.1</v>
      </c>
      <c r="O12" s="88">
        <v>2</v>
      </c>
      <c r="P12" s="89"/>
      <c r="Q12" s="19">
        <f t="shared" ref="Q12:Q15" si="9">SUM(F12+J12+N12)</f>
        <v>144.66</v>
      </c>
      <c r="R12" s="138">
        <v>2</v>
      </c>
    </row>
    <row r="13" spans="1:18" ht="15.75" x14ac:dyDescent="0.25">
      <c r="A13" s="135">
        <v>2</v>
      </c>
      <c r="B13" s="94" t="s">
        <v>182</v>
      </c>
      <c r="C13" s="87" t="s">
        <v>183</v>
      </c>
      <c r="D13" s="17">
        <v>29.19</v>
      </c>
      <c r="E13" s="87"/>
      <c r="F13" s="17">
        <f t="shared" si="6"/>
        <v>29.19</v>
      </c>
      <c r="G13" s="88">
        <v>1</v>
      </c>
      <c r="H13" s="19">
        <v>152.25</v>
      </c>
      <c r="I13" s="87">
        <v>15</v>
      </c>
      <c r="J13" s="17">
        <f t="shared" si="7"/>
        <v>167.25</v>
      </c>
      <c r="K13" s="88">
        <v>4</v>
      </c>
      <c r="L13" s="19">
        <v>40.75</v>
      </c>
      <c r="M13" s="87">
        <v>10</v>
      </c>
      <c r="N13" s="17">
        <f t="shared" si="8"/>
        <v>50.75</v>
      </c>
      <c r="O13" s="88">
        <v>4</v>
      </c>
      <c r="P13" s="89"/>
      <c r="Q13" s="19">
        <f t="shared" si="9"/>
        <v>247.19</v>
      </c>
      <c r="R13" s="90">
        <v>4</v>
      </c>
    </row>
    <row r="14" spans="1:18" ht="18.75" x14ac:dyDescent="0.3">
      <c r="A14" s="135">
        <v>3</v>
      </c>
      <c r="B14" s="94" t="s">
        <v>243</v>
      </c>
      <c r="C14" s="87" t="s">
        <v>175</v>
      </c>
      <c r="D14" s="17">
        <v>39.4</v>
      </c>
      <c r="E14" s="87">
        <v>5</v>
      </c>
      <c r="F14" s="17">
        <f t="shared" si="6"/>
        <v>44.4</v>
      </c>
      <c r="G14" s="88">
        <v>4</v>
      </c>
      <c r="H14" s="19">
        <v>85.81</v>
      </c>
      <c r="I14" s="87"/>
      <c r="J14" s="17">
        <f t="shared" si="7"/>
        <v>85.81</v>
      </c>
      <c r="K14" s="88">
        <v>3</v>
      </c>
      <c r="L14" s="19">
        <v>38.81</v>
      </c>
      <c r="M14" s="87">
        <v>5</v>
      </c>
      <c r="N14" s="17">
        <f t="shared" si="8"/>
        <v>43.81</v>
      </c>
      <c r="O14" s="88">
        <v>3</v>
      </c>
      <c r="P14" s="89"/>
      <c r="Q14" s="19">
        <f t="shared" si="9"/>
        <v>174.02</v>
      </c>
      <c r="R14" s="137">
        <v>3</v>
      </c>
    </row>
    <row r="15" spans="1:18" ht="18.75" x14ac:dyDescent="0.3">
      <c r="A15" s="135">
        <v>4</v>
      </c>
      <c r="B15" s="94" t="s">
        <v>111</v>
      </c>
      <c r="C15" s="87" t="s">
        <v>112</v>
      </c>
      <c r="D15" s="17">
        <v>32.1</v>
      </c>
      <c r="E15" s="87"/>
      <c r="F15" s="17">
        <f t="shared" si="6"/>
        <v>32.1</v>
      </c>
      <c r="G15" s="88">
        <v>3</v>
      </c>
      <c r="H15" s="19">
        <v>51.34</v>
      </c>
      <c r="I15" s="87">
        <v>5</v>
      </c>
      <c r="J15" s="17">
        <f t="shared" si="7"/>
        <v>56.34</v>
      </c>
      <c r="K15" s="88">
        <v>1</v>
      </c>
      <c r="L15" s="19">
        <v>28.03</v>
      </c>
      <c r="M15" s="87">
        <v>10</v>
      </c>
      <c r="N15" s="17">
        <f t="shared" si="8"/>
        <v>38.03</v>
      </c>
      <c r="O15" s="88">
        <v>1</v>
      </c>
      <c r="P15" s="89"/>
      <c r="Q15" s="19">
        <f t="shared" si="9"/>
        <v>126.47</v>
      </c>
      <c r="R15" s="139">
        <v>1</v>
      </c>
    </row>
    <row r="16" spans="1:18" ht="15.75" x14ac:dyDescent="0.25">
      <c r="A16" s="135"/>
      <c r="B16" s="94"/>
      <c r="C16" s="87"/>
      <c r="D16" s="17"/>
      <c r="E16" s="87"/>
      <c r="F16" s="17"/>
      <c r="G16" s="88"/>
      <c r="H16" s="19"/>
      <c r="I16" s="87"/>
      <c r="J16" s="17"/>
      <c r="K16" s="88"/>
      <c r="L16" s="19"/>
      <c r="M16" s="87"/>
      <c r="N16" s="17"/>
      <c r="O16" s="88"/>
      <c r="P16" s="89"/>
      <c r="Q16" s="19"/>
      <c r="R16" s="90"/>
    </row>
    <row r="17" spans="1:18" ht="18.75" x14ac:dyDescent="0.3">
      <c r="A17" s="135"/>
      <c r="B17" s="241" t="s">
        <v>114</v>
      </c>
      <c r="C17" s="242"/>
      <c r="D17" s="242"/>
      <c r="E17" s="242"/>
      <c r="F17" s="242"/>
      <c r="G17" s="243"/>
      <c r="H17" s="25"/>
      <c r="I17" s="16"/>
      <c r="J17" s="17"/>
      <c r="K17" s="92"/>
      <c r="L17" s="25"/>
      <c r="M17" s="16"/>
      <c r="N17" s="95"/>
      <c r="O17" s="92"/>
      <c r="P17" s="93"/>
      <c r="Q17" s="19"/>
      <c r="R17" s="90"/>
    </row>
    <row r="18" spans="1:18" ht="15.75" x14ac:dyDescent="0.25">
      <c r="A18" s="135">
        <v>1</v>
      </c>
      <c r="B18" s="96" t="s">
        <v>144</v>
      </c>
      <c r="C18" s="87" t="s">
        <v>145</v>
      </c>
      <c r="D18" s="97">
        <v>41</v>
      </c>
      <c r="E18" s="87"/>
      <c r="F18" s="17">
        <f t="shared" ref="F18:F37" si="10">SUM(D18+E18)</f>
        <v>41</v>
      </c>
      <c r="G18" s="88">
        <v>11</v>
      </c>
      <c r="H18" s="19">
        <v>71.53</v>
      </c>
      <c r="I18" s="87">
        <v>5</v>
      </c>
      <c r="J18" s="17">
        <f t="shared" ref="J18:J37" si="11">SUM(H18+I18)</f>
        <v>76.53</v>
      </c>
      <c r="K18" s="88">
        <v>9</v>
      </c>
      <c r="L18" s="19">
        <v>33.71</v>
      </c>
      <c r="M18" s="87">
        <v>5</v>
      </c>
      <c r="N18" s="111">
        <f>SUM(L18+M18)</f>
        <v>38.71</v>
      </c>
      <c r="O18" s="88">
        <v>5</v>
      </c>
      <c r="P18" s="20"/>
      <c r="Q18" s="19">
        <f>SUM(F18+J18+N18+P18)</f>
        <v>156.24</v>
      </c>
      <c r="R18" s="90">
        <v>7</v>
      </c>
    </row>
    <row r="19" spans="1:18" ht="15.75" x14ac:dyDescent="0.25">
      <c r="A19" s="135">
        <v>2</v>
      </c>
      <c r="B19" s="96" t="s">
        <v>146</v>
      </c>
      <c r="C19" s="87" t="s">
        <v>147</v>
      </c>
      <c r="D19" s="17">
        <v>29.13</v>
      </c>
      <c r="E19" s="87"/>
      <c r="F19" s="17">
        <f t="shared" si="10"/>
        <v>29.13</v>
      </c>
      <c r="G19" s="88">
        <v>4</v>
      </c>
      <c r="H19" s="19">
        <v>124.16</v>
      </c>
      <c r="I19" s="87"/>
      <c r="J19" s="17">
        <f t="shared" si="11"/>
        <v>124.16</v>
      </c>
      <c r="K19" s="88">
        <v>12</v>
      </c>
      <c r="L19" s="19">
        <v>46.66</v>
      </c>
      <c r="M19" s="87">
        <v>30</v>
      </c>
      <c r="N19" s="17">
        <f>SUM(L19:M19)</f>
        <v>76.66</v>
      </c>
      <c r="O19" s="88">
        <v>12</v>
      </c>
      <c r="P19" s="20">
        <v>15</v>
      </c>
      <c r="Q19" s="19">
        <f t="shared" ref="Q19:Q26" si="12">SUM(F19+J19+N19+P19)</f>
        <v>244.95</v>
      </c>
      <c r="R19" s="90">
        <v>11</v>
      </c>
    </row>
    <row r="20" spans="1:18" ht="15.75" x14ac:dyDescent="0.25">
      <c r="A20" s="135">
        <v>3</v>
      </c>
      <c r="B20" s="96" t="s">
        <v>151</v>
      </c>
      <c r="C20" s="87" t="s">
        <v>106</v>
      </c>
      <c r="D20" s="17">
        <v>51.4</v>
      </c>
      <c r="E20" s="87"/>
      <c r="F20" s="17">
        <f t="shared" si="10"/>
        <v>51.4</v>
      </c>
      <c r="G20" s="88">
        <v>12</v>
      </c>
      <c r="H20" s="19">
        <v>64.930000000000007</v>
      </c>
      <c r="I20" s="87"/>
      <c r="J20" s="17">
        <f t="shared" si="11"/>
        <v>64.930000000000007</v>
      </c>
      <c r="K20" s="88">
        <v>6</v>
      </c>
      <c r="L20" s="19">
        <v>42.53</v>
      </c>
      <c r="M20" s="87">
        <v>5</v>
      </c>
      <c r="N20" s="17">
        <f>SUM(L20:M20)</f>
        <v>47.53</v>
      </c>
      <c r="O20" s="88">
        <v>10</v>
      </c>
      <c r="P20" s="20"/>
      <c r="Q20" s="19">
        <f t="shared" si="12"/>
        <v>163.86</v>
      </c>
      <c r="R20" s="90">
        <v>8</v>
      </c>
    </row>
    <row r="21" spans="1:18" ht="15.75" x14ac:dyDescent="0.25">
      <c r="A21" s="135">
        <v>4</v>
      </c>
      <c r="B21" s="96" t="s">
        <v>152</v>
      </c>
      <c r="C21" s="87" t="s">
        <v>153</v>
      </c>
      <c r="D21" s="17">
        <v>33.909999999999997</v>
      </c>
      <c r="E21" s="87"/>
      <c r="F21" s="17">
        <f t="shared" si="10"/>
        <v>33.909999999999997</v>
      </c>
      <c r="G21" s="88">
        <v>6</v>
      </c>
      <c r="H21" s="19">
        <v>63.03</v>
      </c>
      <c r="I21" s="87">
        <v>5</v>
      </c>
      <c r="J21" s="17">
        <f t="shared" si="11"/>
        <v>68.03</v>
      </c>
      <c r="K21" s="88">
        <v>7</v>
      </c>
      <c r="L21" s="19">
        <v>140.59</v>
      </c>
      <c r="M21" s="87">
        <v>5</v>
      </c>
      <c r="N21" s="17">
        <f>SUM(L21:M21)</f>
        <v>145.59</v>
      </c>
      <c r="O21" s="88">
        <v>13</v>
      </c>
      <c r="P21" s="20"/>
      <c r="Q21" s="19">
        <f t="shared" si="12"/>
        <v>247.53</v>
      </c>
      <c r="R21" s="90">
        <v>12</v>
      </c>
    </row>
    <row r="22" spans="1:18" ht="15.75" x14ac:dyDescent="0.25">
      <c r="A22" s="135">
        <v>5</v>
      </c>
      <c r="B22" s="96" t="s">
        <v>156</v>
      </c>
      <c r="C22" s="87" t="s">
        <v>157</v>
      </c>
      <c r="D22" s="17">
        <v>39.29</v>
      </c>
      <c r="E22" s="87"/>
      <c r="F22" s="17">
        <f t="shared" si="10"/>
        <v>39.29</v>
      </c>
      <c r="G22" s="88">
        <v>10</v>
      </c>
      <c r="H22" s="19">
        <v>72.53</v>
      </c>
      <c r="I22" s="87"/>
      <c r="J22" s="17">
        <f t="shared" si="11"/>
        <v>72.53</v>
      </c>
      <c r="K22" s="88">
        <v>8</v>
      </c>
      <c r="L22" s="19">
        <v>32.619999999999997</v>
      </c>
      <c r="M22" s="87">
        <v>5</v>
      </c>
      <c r="N22" s="17">
        <f t="shared" ref="N22:N30" si="13">SUM(L22:M22)</f>
        <v>37.619999999999997</v>
      </c>
      <c r="O22" s="88">
        <v>4</v>
      </c>
      <c r="P22" s="20"/>
      <c r="Q22" s="19">
        <f t="shared" si="12"/>
        <v>149.44</v>
      </c>
      <c r="R22" s="90">
        <v>6</v>
      </c>
    </row>
    <row r="23" spans="1:18" ht="18.75" x14ac:dyDescent="0.3">
      <c r="A23" s="135">
        <v>6</v>
      </c>
      <c r="B23" s="96" t="s">
        <v>158</v>
      </c>
      <c r="C23" s="87" t="s">
        <v>159</v>
      </c>
      <c r="D23" s="17">
        <v>31.9</v>
      </c>
      <c r="E23" s="87"/>
      <c r="F23" s="17">
        <f t="shared" si="10"/>
        <v>31.9</v>
      </c>
      <c r="G23" s="88">
        <v>5</v>
      </c>
      <c r="H23" s="19">
        <v>47.68</v>
      </c>
      <c r="I23" s="87"/>
      <c r="J23" s="17">
        <f t="shared" si="11"/>
        <v>47.68</v>
      </c>
      <c r="K23" s="88">
        <v>1</v>
      </c>
      <c r="L23" s="19">
        <v>28.47</v>
      </c>
      <c r="M23" s="87">
        <v>15</v>
      </c>
      <c r="N23" s="17">
        <f t="shared" si="13"/>
        <v>43.47</v>
      </c>
      <c r="O23" s="88">
        <v>6</v>
      </c>
      <c r="P23" s="20"/>
      <c r="Q23" s="19">
        <f t="shared" si="12"/>
        <v>123.05</v>
      </c>
      <c r="R23" s="137">
        <v>3</v>
      </c>
    </row>
    <row r="24" spans="1:18" ht="15.75" x14ac:dyDescent="0.25">
      <c r="A24" s="135">
        <v>7</v>
      </c>
      <c r="B24" s="96" t="s">
        <v>148</v>
      </c>
      <c r="C24" s="87" t="s">
        <v>134</v>
      </c>
      <c r="D24" s="17">
        <v>38.4</v>
      </c>
      <c r="E24" s="87">
        <v>20</v>
      </c>
      <c r="F24" s="17">
        <f t="shared" si="10"/>
        <v>58.4</v>
      </c>
      <c r="G24" s="88">
        <v>13</v>
      </c>
      <c r="H24" s="19">
        <v>149.44999999999999</v>
      </c>
      <c r="I24" s="87">
        <v>20</v>
      </c>
      <c r="J24" s="17">
        <f t="shared" si="11"/>
        <v>169.45</v>
      </c>
      <c r="K24" s="88">
        <v>13</v>
      </c>
      <c r="L24" s="19">
        <v>32.01</v>
      </c>
      <c r="M24" s="87">
        <v>15</v>
      </c>
      <c r="N24" s="17">
        <f t="shared" si="13"/>
        <v>47.01</v>
      </c>
      <c r="O24" s="88">
        <v>9</v>
      </c>
      <c r="P24" s="20">
        <v>15</v>
      </c>
      <c r="Q24" s="19">
        <f t="shared" si="12"/>
        <v>289.86</v>
      </c>
      <c r="R24" s="90">
        <v>13</v>
      </c>
    </row>
    <row r="25" spans="1:18" ht="18.75" x14ac:dyDescent="0.3">
      <c r="A25" s="135">
        <v>8</v>
      </c>
      <c r="B25" s="96" t="s">
        <v>259</v>
      </c>
      <c r="C25" s="87" t="s">
        <v>260</v>
      </c>
      <c r="D25" s="17">
        <v>28.03</v>
      </c>
      <c r="E25" s="87"/>
      <c r="F25" s="17">
        <f t="shared" si="10"/>
        <v>28.03</v>
      </c>
      <c r="G25" s="88">
        <v>3</v>
      </c>
      <c r="H25" s="19">
        <v>45.65</v>
      </c>
      <c r="I25" s="87">
        <v>5</v>
      </c>
      <c r="J25" s="17">
        <f t="shared" si="11"/>
        <v>50.65</v>
      </c>
      <c r="K25" s="88">
        <v>2</v>
      </c>
      <c r="L25" s="19">
        <v>27.31</v>
      </c>
      <c r="M25" s="87">
        <v>5</v>
      </c>
      <c r="N25" s="17">
        <f t="shared" si="13"/>
        <v>32.31</v>
      </c>
      <c r="O25" s="88">
        <v>2</v>
      </c>
      <c r="P25" s="20"/>
      <c r="Q25" s="19">
        <f t="shared" si="12"/>
        <v>110.99000000000001</v>
      </c>
      <c r="R25" s="139">
        <v>1</v>
      </c>
    </row>
    <row r="26" spans="1:18" ht="15.75" x14ac:dyDescent="0.25">
      <c r="A26" s="135">
        <v>9</v>
      </c>
      <c r="B26" s="96" t="s">
        <v>136</v>
      </c>
      <c r="C26" s="87" t="s">
        <v>106</v>
      </c>
      <c r="D26" s="17">
        <v>38.69</v>
      </c>
      <c r="E26" s="87"/>
      <c r="F26" s="17">
        <f t="shared" si="10"/>
        <v>38.69</v>
      </c>
      <c r="G26" s="88">
        <v>9</v>
      </c>
      <c r="H26" s="19">
        <v>98.5</v>
      </c>
      <c r="I26" s="87">
        <v>5</v>
      </c>
      <c r="J26" s="17">
        <f t="shared" si="11"/>
        <v>103.5</v>
      </c>
      <c r="K26" s="88">
        <v>11</v>
      </c>
      <c r="L26" s="19">
        <v>40.65</v>
      </c>
      <c r="M26" s="87">
        <v>5</v>
      </c>
      <c r="N26" s="17">
        <f t="shared" si="13"/>
        <v>45.65</v>
      </c>
      <c r="O26" s="88">
        <v>8</v>
      </c>
      <c r="P26" s="20"/>
      <c r="Q26" s="19">
        <f t="shared" si="12"/>
        <v>187.84</v>
      </c>
      <c r="R26" s="90">
        <v>10</v>
      </c>
    </row>
    <row r="27" spans="1:18" ht="15.75" x14ac:dyDescent="0.25">
      <c r="A27" s="135">
        <v>10</v>
      </c>
      <c r="B27" s="96" t="s">
        <v>113</v>
      </c>
      <c r="C27" s="87" t="s">
        <v>248</v>
      </c>
      <c r="D27" s="17">
        <v>25.25</v>
      </c>
      <c r="E27" s="87">
        <v>10</v>
      </c>
      <c r="F27" s="17">
        <f t="shared" si="10"/>
        <v>35.25</v>
      </c>
      <c r="G27" s="88">
        <v>7</v>
      </c>
      <c r="H27" s="19">
        <v>54.16</v>
      </c>
      <c r="I27" s="87">
        <v>5</v>
      </c>
      <c r="J27" s="17">
        <f t="shared" ref="J27:J29" si="14">SUM(H27+I27)</f>
        <v>59.16</v>
      </c>
      <c r="K27" s="88">
        <v>4</v>
      </c>
      <c r="L27" s="25">
        <v>35.130000000000003</v>
      </c>
      <c r="M27" s="87"/>
      <c r="N27" s="17">
        <f t="shared" si="13"/>
        <v>35.130000000000003</v>
      </c>
      <c r="O27" s="88">
        <v>3</v>
      </c>
      <c r="P27" s="20"/>
      <c r="Q27" s="19">
        <f t="shared" ref="Q27:Q29" si="15">SUM(F27+J27+N27+P27)</f>
        <v>129.54</v>
      </c>
      <c r="R27" s="90">
        <v>4</v>
      </c>
    </row>
    <row r="28" spans="1:18" ht="15.75" x14ac:dyDescent="0.25">
      <c r="A28" s="135">
        <v>11</v>
      </c>
      <c r="B28" s="96" t="s">
        <v>149</v>
      </c>
      <c r="C28" s="87" t="s">
        <v>166</v>
      </c>
      <c r="D28" s="17">
        <v>38.380000000000003</v>
      </c>
      <c r="E28" s="87"/>
      <c r="F28" s="17">
        <f t="shared" si="10"/>
        <v>38.380000000000003</v>
      </c>
      <c r="G28" s="88">
        <v>8</v>
      </c>
      <c r="H28" s="19">
        <v>76.53</v>
      </c>
      <c r="I28" s="87">
        <v>10</v>
      </c>
      <c r="J28" s="17">
        <f t="shared" si="14"/>
        <v>86.53</v>
      </c>
      <c r="K28" s="88">
        <v>10</v>
      </c>
      <c r="L28" s="25">
        <v>40.340000000000003</v>
      </c>
      <c r="M28" s="87">
        <v>5</v>
      </c>
      <c r="N28" s="17">
        <f t="shared" si="13"/>
        <v>45.34</v>
      </c>
      <c r="O28" s="88">
        <v>7</v>
      </c>
      <c r="P28" s="20"/>
      <c r="Q28" s="19">
        <f t="shared" si="15"/>
        <v>170.25</v>
      </c>
      <c r="R28" s="90">
        <v>9</v>
      </c>
    </row>
    <row r="29" spans="1:18" ht="18.75" x14ac:dyDescent="0.3">
      <c r="A29" s="135">
        <v>12</v>
      </c>
      <c r="B29" s="96" t="s">
        <v>261</v>
      </c>
      <c r="C29" s="87" t="s">
        <v>127</v>
      </c>
      <c r="D29" s="17">
        <v>27.62</v>
      </c>
      <c r="E29" s="87"/>
      <c r="F29" s="17">
        <f t="shared" si="10"/>
        <v>27.62</v>
      </c>
      <c r="G29" s="88">
        <v>1</v>
      </c>
      <c r="H29" s="19">
        <v>54.45</v>
      </c>
      <c r="I29" s="87"/>
      <c r="J29" s="17">
        <f t="shared" si="14"/>
        <v>54.45</v>
      </c>
      <c r="K29" s="88">
        <v>3</v>
      </c>
      <c r="L29" s="25">
        <v>25.19</v>
      </c>
      <c r="M29" s="87">
        <v>5</v>
      </c>
      <c r="N29" s="17">
        <f t="shared" si="13"/>
        <v>30.19</v>
      </c>
      <c r="O29" s="88">
        <v>1</v>
      </c>
      <c r="P29" s="20"/>
      <c r="Q29" s="19">
        <f t="shared" si="15"/>
        <v>112.26</v>
      </c>
      <c r="R29" s="138">
        <v>2</v>
      </c>
    </row>
    <row r="30" spans="1:18" ht="15.75" x14ac:dyDescent="0.25">
      <c r="A30" s="135">
        <v>13</v>
      </c>
      <c r="B30" s="96" t="s">
        <v>130</v>
      </c>
      <c r="C30" s="87" t="s">
        <v>115</v>
      </c>
      <c r="D30" s="17">
        <v>27.82</v>
      </c>
      <c r="E30" s="87"/>
      <c r="F30" s="17">
        <f t="shared" si="10"/>
        <v>27.82</v>
      </c>
      <c r="G30" s="88">
        <v>2</v>
      </c>
      <c r="H30" s="19">
        <v>63.03</v>
      </c>
      <c r="I30" s="87"/>
      <c r="J30" s="17">
        <f>SUM(H30+I30)</f>
        <v>63.03</v>
      </c>
      <c r="K30" s="88">
        <v>5</v>
      </c>
      <c r="L30" s="25">
        <v>27.21</v>
      </c>
      <c r="M30" s="87">
        <v>25</v>
      </c>
      <c r="N30" s="17">
        <f t="shared" si="13"/>
        <v>52.21</v>
      </c>
      <c r="O30" s="88">
        <v>11</v>
      </c>
      <c r="P30" s="20"/>
      <c r="Q30" s="19">
        <f>SUM(F30+J30+N30+P30)</f>
        <v>143.06</v>
      </c>
      <c r="R30" s="90">
        <v>5</v>
      </c>
    </row>
    <row r="31" spans="1:18" ht="15.75" x14ac:dyDescent="0.25">
      <c r="A31" s="135"/>
      <c r="B31" s="31"/>
      <c r="C31" s="16"/>
      <c r="D31" s="16"/>
      <c r="E31" s="16"/>
      <c r="F31" s="17"/>
      <c r="G31" s="92"/>
      <c r="H31" s="25"/>
      <c r="I31" s="16"/>
      <c r="J31" s="17"/>
      <c r="K31" s="92"/>
      <c r="L31" s="25"/>
      <c r="M31" s="16"/>
      <c r="N31" s="17"/>
      <c r="O31" s="92"/>
      <c r="P31" s="20"/>
      <c r="Q31" s="19"/>
      <c r="R31" s="90"/>
    </row>
    <row r="32" spans="1:18" ht="18.75" x14ac:dyDescent="0.3">
      <c r="A32" s="135"/>
      <c r="B32" s="232" t="s">
        <v>120</v>
      </c>
      <c r="C32" s="233"/>
      <c r="D32" s="233"/>
      <c r="E32" s="233"/>
      <c r="F32" s="233"/>
      <c r="G32" s="234"/>
      <c r="H32" s="25"/>
      <c r="I32" s="16"/>
      <c r="J32" s="17"/>
      <c r="K32" s="92"/>
      <c r="L32" s="25"/>
      <c r="M32" s="16"/>
      <c r="N32" s="17"/>
      <c r="O32" s="92"/>
      <c r="P32" s="20"/>
      <c r="Q32" s="19"/>
      <c r="R32" s="90"/>
    </row>
    <row r="33" spans="1:18" ht="18.75" x14ac:dyDescent="0.3">
      <c r="A33" s="135">
        <v>1</v>
      </c>
      <c r="B33" s="136" t="s">
        <v>113</v>
      </c>
      <c r="C33" s="87" t="s">
        <v>135</v>
      </c>
      <c r="D33" s="17">
        <v>42.41</v>
      </c>
      <c r="E33" s="87"/>
      <c r="F33" s="17">
        <f t="shared" si="10"/>
        <v>42.41</v>
      </c>
      <c r="G33" s="88">
        <v>3</v>
      </c>
      <c r="H33" s="19">
        <v>67.66</v>
      </c>
      <c r="I33" s="87"/>
      <c r="J33" s="17">
        <f t="shared" si="11"/>
        <v>67.66</v>
      </c>
      <c r="K33" s="88">
        <v>2</v>
      </c>
      <c r="L33" s="25">
        <v>37.909999999999997</v>
      </c>
      <c r="M33" s="87">
        <v>30</v>
      </c>
      <c r="N33" s="17">
        <f t="shared" ref="N33:N37" si="16">SUM(L33+M33)</f>
        <v>67.91</v>
      </c>
      <c r="O33" s="88">
        <v>5</v>
      </c>
      <c r="P33" s="20"/>
      <c r="Q33" s="19">
        <f t="shared" ref="Q33:Q37" si="17">SUM(F33+J33+N33)</f>
        <v>177.98</v>
      </c>
      <c r="R33" s="137">
        <v>3</v>
      </c>
    </row>
    <row r="34" spans="1:18" ht="18.75" x14ac:dyDescent="0.3">
      <c r="A34" s="135">
        <v>2</v>
      </c>
      <c r="B34" s="136" t="s">
        <v>121</v>
      </c>
      <c r="C34" s="87" t="s">
        <v>122</v>
      </c>
      <c r="D34" s="17">
        <v>35.869999999999997</v>
      </c>
      <c r="E34" s="20"/>
      <c r="F34" s="17">
        <f t="shared" si="10"/>
        <v>35.869999999999997</v>
      </c>
      <c r="G34" s="88">
        <v>2</v>
      </c>
      <c r="H34" s="19">
        <v>70.38</v>
      </c>
      <c r="I34" s="87">
        <v>5</v>
      </c>
      <c r="J34" s="17">
        <f t="shared" si="11"/>
        <v>75.38</v>
      </c>
      <c r="K34" s="88">
        <v>4</v>
      </c>
      <c r="L34" s="19">
        <v>35.44</v>
      </c>
      <c r="M34" s="87"/>
      <c r="N34" s="17">
        <f t="shared" si="16"/>
        <v>35.44</v>
      </c>
      <c r="O34" s="88">
        <v>1</v>
      </c>
      <c r="P34" s="20"/>
      <c r="Q34" s="19">
        <f t="shared" si="17"/>
        <v>146.69</v>
      </c>
      <c r="R34" s="138">
        <v>2</v>
      </c>
    </row>
    <row r="35" spans="1:18" ht="18.75" x14ac:dyDescent="0.3">
      <c r="A35" s="135">
        <v>3</v>
      </c>
      <c r="B35" s="136" t="s">
        <v>136</v>
      </c>
      <c r="C35" s="87" t="s">
        <v>137</v>
      </c>
      <c r="D35" s="17">
        <v>34.75</v>
      </c>
      <c r="E35" s="20"/>
      <c r="F35" s="17">
        <f t="shared" si="10"/>
        <v>34.75</v>
      </c>
      <c r="G35" s="100">
        <v>1</v>
      </c>
      <c r="H35" s="19">
        <v>56.1</v>
      </c>
      <c r="I35" s="87"/>
      <c r="J35" s="17">
        <f t="shared" si="11"/>
        <v>56.1</v>
      </c>
      <c r="K35" s="88">
        <v>1</v>
      </c>
      <c r="L35" s="19">
        <v>37.04</v>
      </c>
      <c r="M35" s="87"/>
      <c r="N35" s="17">
        <f t="shared" si="16"/>
        <v>37.04</v>
      </c>
      <c r="O35" s="88">
        <v>2</v>
      </c>
      <c r="P35" s="20"/>
      <c r="Q35" s="19">
        <f t="shared" si="17"/>
        <v>127.88999999999999</v>
      </c>
      <c r="R35" s="139">
        <v>1</v>
      </c>
    </row>
    <row r="36" spans="1:18" ht="15.75" x14ac:dyDescent="0.25">
      <c r="A36" s="135">
        <v>4</v>
      </c>
      <c r="B36" s="136" t="s">
        <v>138</v>
      </c>
      <c r="C36" s="87" t="s">
        <v>139</v>
      </c>
      <c r="D36" s="17">
        <v>50.31</v>
      </c>
      <c r="E36" s="20"/>
      <c r="F36" s="17">
        <f t="shared" si="10"/>
        <v>50.31</v>
      </c>
      <c r="G36" s="100">
        <v>4</v>
      </c>
      <c r="H36" s="19">
        <v>73.53</v>
      </c>
      <c r="I36" s="87"/>
      <c r="J36" s="17">
        <f t="shared" si="11"/>
        <v>73.53</v>
      </c>
      <c r="K36" s="88">
        <v>3</v>
      </c>
      <c r="L36" s="19">
        <v>37.44</v>
      </c>
      <c r="M36" s="87">
        <v>25</v>
      </c>
      <c r="N36" s="17">
        <f t="shared" si="16"/>
        <v>62.44</v>
      </c>
      <c r="O36" s="88">
        <v>3</v>
      </c>
      <c r="P36" s="20"/>
      <c r="Q36" s="19">
        <f t="shared" si="17"/>
        <v>186.28</v>
      </c>
      <c r="R36" s="90">
        <v>4</v>
      </c>
    </row>
    <row r="37" spans="1:18" ht="15.75" x14ac:dyDescent="0.25">
      <c r="A37" s="135">
        <v>5</v>
      </c>
      <c r="B37" s="136" t="s">
        <v>151</v>
      </c>
      <c r="C37" s="87" t="s">
        <v>223</v>
      </c>
      <c r="D37" s="17">
        <v>50.91</v>
      </c>
      <c r="E37" s="87"/>
      <c r="F37" s="17">
        <f t="shared" si="10"/>
        <v>50.91</v>
      </c>
      <c r="G37" s="100">
        <v>5</v>
      </c>
      <c r="H37" s="19">
        <v>70.38</v>
      </c>
      <c r="I37" s="87">
        <v>5</v>
      </c>
      <c r="J37" s="17">
        <f t="shared" si="11"/>
        <v>75.38</v>
      </c>
      <c r="K37" s="88">
        <v>4</v>
      </c>
      <c r="L37" s="25">
        <v>31.97</v>
      </c>
      <c r="M37" s="87">
        <v>35</v>
      </c>
      <c r="N37" s="17">
        <f t="shared" si="16"/>
        <v>66.97</v>
      </c>
      <c r="O37" s="88">
        <v>4</v>
      </c>
      <c r="P37" s="20"/>
      <c r="Q37" s="19">
        <f t="shared" si="17"/>
        <v>193.26</v>
      </c>
      <c r="R37" s="90">
        <v>5</v>
      </c>
    </row>
    <row r="38" spans="1:18" ht="15.75" x14ac:dyDescent="0.25">
      <c r="A38" s="134"/>
      <c r="B38" s="102"/>
      <c r="C38" s="103"/>
      <c r="D38" s="21"/>
      <c r="E38" s="23"/>
      <c r="F38" s="21"/>
      <c r="G38" s="100"/>
      <c r="H38" s="19"/>
      <c r="I38" s="87"/>
      <c r="J38" s="17"/>
      <c r="K38" s="88"/>
      <c r="L38" s="25"/>
      <c r="M38" s="87"/>
      <c r="N38" s="17"/>
      <c r="O38" s="88"/>
      <c r="P38" s="20"/>
      <c r="Q38" s="19"/>
      <c r="R38" s="90"/>
    </row>
    <row r="39" spans="1:18" ht="18.75" x14ac:dyDescent="0.3">
      <c r="A39" s="135"/>
      <c r="B39" s="232" t="s">
        <v>123</v>
      </c>
      <c r="C39" s="233"/>
      <c r="D39" s="233"/>
      <c r="E39" s="233"/>
      <c r="F39" s="233"/>
      <c r="G39" s="234"/>
      <c r="H39" s="25"/>
      <c r="I39" s="16"/>
      <c r="J39" s="17"/>
      <c r="K39" s="92"/>
      <c r="L39" s="25"/>
      <c r="M39" s="16"/>
      <c r="N39" s="17"/>
      <c r="O39" s="92"/>
      <c r="P39" s="20"/>
      <c r="Q39" s="19"/>
      <c r="R39" s="90"/>
    </row>
    <row r="40" spans="1:18" ht="18.75" x14ac:dyDescent="0.3">
      <c r="A40" s="135">
        <v>1</v>
      </c>
      <c r="B40" s="98" t="s">
        <v>133</v>
      </c>
      <c r="C40" s="87" t="s">
        <v>134</v>
      </c>
      <c r="D40" s="17">
        <v>48.5</v>
      </c>
      <c r="E40" s="87"/>
      <c r="F40" s="17">
        <f t="shared" ref="F40:F42" si="18">SUM(D40+E40)</f>
        <v>48.5</v>
      </c>
      <c r="G40" s="88">
        <v>3</v>
      </c>
      <c r="H40" s="19">
        <v>117.65</v>
      </c>
      <c r="I40" s="87">
        <v>10</v>
      </c>
      <c r="J40" s="17">
        <f t="shared" ref="J40:J42" si="19">SUM(H40+I40)</f>
        <v>127.65</v>
      </c>
      <c r="K40" s="88">
        <v>3</v>
      </c>
      <c r="L40" s="25">
        <v>45.75</v>
      </c>
      <c r="M40" s="87">
        <v>30</v>
      </c>
      <c r="N40" s="17">
        <f t="shared" ref="N40:N42" si="20">SUM(L40+M40)</f>
        <v>75.75</v>
      </c>
      <c r="O40" s="88">
        <v>3</v>
      </c>
      <c r="P40" s="20"/>
      <c r="Q40" s="19">
        <f t="shared" ref="Q40:Q42" si="21">SUM(F40+J40+N40)</f>
        <v>251.9</v>
      </c>
      <c r="R40" s="142">
        <v>3</v>
      </c>
    </row>
    <row r="41" spans="1:18" ht="18.75" x14ac:dyDescent="0.3">
      <c r="A41" s="135">
        <v>2</v>
      </c>
      <c r="B41" s="98" t="s">
        <v>256</v>
      </c>
      <c r="C41" s="87" t="s">
        <v>147</v>
      </c>
      <c r="D41" s="17">
        <v>38.97</v>
      </c>
      <c r="E41" s="87"/>
      <c r="F41" s="17">
        <f t="shared" si="18"/>
        <v>38.97</v>
      </c>
      <c r="G41" s="88">
        <v>2</v>
      </c>
      <c r="H41" s="19">
        <v>57.37</v>
      </c>
      <c r="I41" s="87">
        <v>5</v>
      </c>
      <c r="J41" s="17">
        <f t="shared" si="19"/>
        <v>62.37</v>
      </c>
      <c r="K41" s="88">
        <v>2</v>
      </c>
      <c r="L41" s="25">
        <v>64.97</v>
      </c>
      <c r="M41" s="87">
        <v>10</v>
      </c>
      <c r="N41" s="17">
        <f t="shared" si="20"/>
        <v>74.97</v>
      </c>
      <c r="O41" s="88">
        <v>2</v>
      </c>
      <c r="P41" s="20"/>
      <c r="Q41" s="19">
        <f t="shared" si="21"/>
        <v>176.31</v>
      </c>
      <c r="R41" s="141">
        <v>2</v>
      </c>
    </row>
    <row r="42" spans="1:18" ht="18.75" x14ac:dyDescent="0.3">
      <c r="A42" s="135">
        <v>3</v>
      </c>
      <c r="B42" s="98" t="s">
        <v>131</v>
      </c>
      <c r="C42" s="87" t="s">
        <v>132</v>
      </c>
      <c r="D42" s="17">
        <v>29.21</v>
      </c>
      <c r="E42" s="87"/>
      <c r="F42" s="17">
        <f t="shared" si="18"/>
        <v>29.21</v>
      </c>
      <c r="G42" s="88">
        <v>1</v>
      </c>
      <c r="H42" s="19">
        <v>59.12</v>
      </c>
      <c r="I42" s="87"/>
      <c r="J42" s="17">
        <f t="shared" si="19"/>
        <v>59.12</v>
      </c>
      <c r="K42" s="88">
        <v>1</v>
      </c>
      <c r="L42" s="25">
        <v>33.25</v>
      </c>
      <c r="M42" s="87"/>
      <c r="N42" s="17">
        <f t="shared" si="20"/>
        <v>33.25</v>
      </c>
      <c r="O42" s="88">
        <v>1</v>
      </c>
      <c r="P42" s="20"/>
      <c r="Q42" s="19">
        <f t="shared" si="21"/>
        <v>121.58</v>
      </c>
      <c r="R42" s="143">
        <v>1</v>
      </c>
    </row>
  </sheetData>
  <mergeCells count="17">
    <mergeCell ref="B39:G39"/>
    <mergeCell ref="L4:N4"/>
    <mergeCell ref="O4:O5"/>
    <mergeCell ref="B6:G6"/>
    <mergeCell ref="B11:G11"/>
    <mergeCell ref="B17:G17"/>
    <mergeCell ref="B32:G32"/>
    <mergeCell ref="B1:K1"/>
    <mergeCell ref="A2:G2"/>
    <mergeCell ref="L2:R2"/>
    <mergeCell ref="A4:A5"/>
    <mergeCell ref="B4:B5"/>
    <mergeCell ref="C4:C5"/>
    <mergeCell ref="D4:F4"/>
    <mergeCell ref="G4:G5"/>
    <mergeCell ref="H4:J4"/>
    <mergeCell ref="K4:K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R9" sqref="R9"/>
    </sheetView>
  </sheetViews>
  <sheetFormatPr defaultRowHeight="15" x14ac:dyDescent="0.25"/>
  <cols>
    <col min="1" max="1" width="6.28515625" customWidth="1"/>
    <col min="2" max="2" width="7.85546875" customWidth="1"/>
    <col min="3" max="3" width="19.5703125" customWidth="1"/>
    <col min="4" max="4" width="11.42578125" customWidth="1"/>
    <col min="5" max="5" width="6" customWidth="1"/>
    <col min="7" max="7" width="9.140625" customWidth="1"/>
    <col min="8" max="8" width="7.85546875" customWidth="1"/>
    <col min="9" max="9" width="7" customWidth="1"/>
    <col min="10" max="10" width="6.42578125" customWidth="1"/>
    <col min="11" max="11" width="7.140625" customWidth="1"/>
    <col min="12" max="12" width="6.5703125" customWidth="1"/>
    <col min="13" max="13" width="6.42578125" customWidth="1"/>
  </cols>
  <sheetData>
    <row r="1" spans="1:13" ht="18.75" x14ac:dyDescent="0.3">
      <c r="A1" s="144"/>
      <c r="B1" s="144"/>
      <c r="C1" s="206" t="s">
        <v>262</v>
      </c>
      <c r="D1" s="206"/>
      <c r="E1" s="206"/>
      <c r="F1" s="206"/>
      <c r="G1" s="206"/>
      <c r="H1" s="206"/>
      <c r="I1" s="206"/>
      <c r="J1" s="206"/>
      <c r="K1" s="144"/>
      <c r="L1" s="144"/>
      <c r="M1" s="144"/>
    </row>
    <row r="2" spans="1:13" x14ac:dyDescent="0.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8.75" x14ac:dyDescent="0.3">
      <c r="A3" s="221" t="s">
        <v>284</v>
      </c>
      <c r="B3" s="221"/>
      <c r="C3" s="221"/>
      <c r="D3" s="221"/>
      <c r="E3" s="221"/>
      <c r="F3" s="221"/>
      <c r="G3" s="221"/>
      <c r="H3" s="144"/>
      <c r="I3" s="262" t="s">
        <v>285</v>
      </c>
      <c r="J3" s="262"/>
      <c r="K3" s="262"/>
      <c r="L3" s="262"/>
      <c r="M3" s="262"/>
    </row>
    <row r="4" spans="1:13" ht="15.75" thickBot="1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15.75" thickTop="1" x14ac:dyDescent="0.25">
      <c r="A5" s="222" t="s">
        <v>80</v>
      </c>
      <c r="B5" s="263" t="s">
        <v>263</v>
      </c>
      <c r="C5" s="224" t="s">
        <v>81</v>
      </c>
      <c r="D5" s="224" t="s">
        <v>82</v>
      </c>
      <c r="E5" s="264"/>
      <c r="F5" s="265"/>
      <c r="G5" s="265"/>
      <c r="H5" s="265"/>
      <c r="I5" s="265"/>
      <c r="J5" s="265"/>
      <c r="K5" s="265"/>
      <c r="L5" s="265"/>
      <c r="M5" s="266"/>
    </row>
    <row r="6" spans="1:13" ht="83.25" x14ac:dyDescent="0.25">
      <c r="A6" s="223"/>
      <c r="B6" s="222"/>
      <c r="C6" s="225"/>
      <c r="D6" s="225"/>
      <c r="E6" s="79" t="s">
        <v>264</v>
      </c>
      <c r="F6" s="147" t="s">
        <v>265</v>
      </c>
      <c r="G6" s="147" t="s">
        <v>266</v>
      </c>
      <c r="H6" s="148" t="s">
        <v>267</v>
      </c>
      <c r="I6" s="79" t="s">
        <v>268</v>
      </c>
      <c r="J6" s="149" t="s">
        <v>269</v>
      </c>
      <c r="K6" s="150" t="s">
        <v>270</v>
      </c>
      <c r="L6" s="151" t="s">
        <v>90</v>
      </c>
      <c r="M6" s="147" t="s">
        <v>91</v>
      </c>
    </row>
    <row r="7" spans="1:13" ht="18.75" x14ac:dyDescent="0.25">
      <c r="A7" s="145"/>
      <c r="B7" s="244" t="s">
        <v>13</v>
      </c>
      <c r="C7" s="245"/>
      <c r="D7" s="246"/>
      <c r="E7" s="79"/>
      <c r="F7" s="147"/>
      <c r="G7" s="147"/>
      <c r="H7" s="148"/>
      <c r="I7" s="147" t="s">
        <v>271</v>
      </c>
      <c r="J7" s="152" t="s">
        <v>272</v>
      </c>
      <c r="K7" s="153" t="s">
        <v>272</v>
      </c>
      <c r="L7" s="151"/>
      <c r="M7" s="147"/>
    </row>
    <row r="8" spans="1:13" ht="15.75" x14ac:dyDescent="0.25">
      <c r="A8" s="154">
        <v>1</v>
      </c>
      <c r="B8" s="154">
        <v>233</v>
      </c>
      <c r="C8" s="155" t="s">
        <v>107</v>
      </c>
      <c r="D8" s="154" t="s">
        <v>108</v>
      </c>
      <c r="E8" s="156">
        <v>52</v>
      </c>
      <c r="F8" s="87" t="s">
        <v>276</v>
      </c>
      <c r="G8" s="157" t="s">
        <v>316</v>
      </c>
      <c r="H8" s="158">
        <v>34.15</v>
      </c>
      <c r="I8" s="157">
        <v>0.3</v>
      </c>
      <c r="J8" s="17"/>
      <c r="K8" s="20">
        <v>0.35</v>
      </c>
      <c r="L8" s="19">
        <f>SUM(H8+I8-J8-K8)</f>
        <v>34.099999999999994</v>
      </c>
      <c r="M8" s="113">
        <v>8</v>
      </c>
    </row>
    <row r="9" spans="1:13" ht="15.75" x14ac:dyDescent="0.25">
      <c r="A9" s="154">
        <v>2</v>
      </c>
      <c r="B9" s="154">
        <v>237</v>
      </c>
      <c r="C9" s="155" t="s">
        <v>151</v>
      </c>
      <c r="D9" s="154" t="s">
        <v>223</v>
      </c>
      <c r="E9" s="87">
        <v>48</v>
      </c>
      <c r="F9" s="170" t="s">
        <v>277</v>
      </c>
      <c r="G9" s="157" t="s">
        <v>317</v>
      </c>
      <c r="H9" s="158">
        <v>37.299999999999997</v>
      </c>
      <c r="I9" s="157">
        <v>1.1000000000000001</v>
      </c>
      <c r="J9" s="17"/>
      <c r="K9" s="20">
        <v>0.15</v>
      </c>
      <c r="L9" s="19">
        <f t="shared" ref="L9:L21" si="0">SUM(H9+I9-J9-K9)</f>
        <v>38.25</v>
      </c>
      <c r="M9" s="90">
        <v>11</v>
      </c>
    </row>
    <row r="10" spans="1:13" s="144" customFormat="1" ht="15.75" x14ac:dyDescent="0.25">
      <c r="A10" s="154">
        <v>3</v>
      </c>
      <c r="B10" s="154">
        <v>248</v>
      </c>
      <c r="C10" s="155" t="s">
        <v>144</v>
      </c>
      <c r="D10" s="154" t="s">
        <v>145</v>
      </c>
      <c r="E10" s="87">
        <v>33</v>
      </c>
      <c r="F10" s="170" t="s">
        <v>281</v>
      </c>
      <c r="G10" s="157" t="s">
        <v>319</v>
      </c>
      <c r="H10" s="20">
        <v>36.119999999999997</v>
      </c>
      <c r="I10" s="157">
        <v>2.5</v>
      </c>
      <c r="J10" s="17"/>
      <c r="K10" s="20"/>
      <c r="L10" s="19">
        <v>39.020000000000003</v>
      </c>
      <c r="M10" s="90">
        <v>13</v>
      </c>
    </row>
    <row r="11" spans="1:13" s="144" customFormat="1" ht="18.75" x14ac:dyDescent="0.3">
      <c r="A11" s="154">
        <v>4</v>
      </c>
      <c r="B11" s="154">
        <v>250</v>
      </c>
      <c r="C11" s="155" t="s">
        <v>95</v>
      </c>
      <c r="D11" s="154" t="s">
        <v>96</v>
      </c>
      <c r="E11" s="87">
        <v>27</v>
      </c>
      <c r="F11" s="170" t="s">
        <v>282</v>
      </c>
      <c r="G11" s="157" t="s">
        <v>320</v>
      </c>
      <c r="H11" s="158">
        <v>30.22</v>
      </c>
      <c r="I11" s="157">
        <v>0.5</v>
      </c>
      <c r="J11" s="17"/>
      <c r="K11" s="20"/>
      <c r="L11" s="19">
        <v>31.12</v>
      </c>
      <c r="M11" s="137">
        <v>3</v>
      </c>
    </row>
    <row r="12" spans="1:13" s="144" customFormat="1" ht="15.75" x14ac:dyDescent="0.25">
      <c r="A12" s="154">
        <v>5</v>
      </c>
      <c r="B12" s="154">
        <v>251</v>
      </c>
      <c r="C12" s="155" t="s">
        <v>93</v>
      </c>
      <c r="D12" s="154" t="s">
        <v>94</v>
      </c>
      <c r="E12" s="87">
        <v>34</v>
      </c>
      <c r="F12" s="170" t="s">
        <v>275</v>
      </c>
      <c r="G12" s="157" t="s">
        <v>321</v>
      </c>
      <c r="H12" s="20">
        <v>30.05</v>
      </c>
      <c r="I12" s="157">
        <v>2.5</v>
      </c>
      <c r="J12" s="17">
        <v>0.18</v>
      </c>
      <c r="K12" s="20"/>
      <c r="L12" s="19">
        <f t="shared" si="0"/>
        <v>32.369999999999997</v>
      </c>
      <c r="M12" s="90">
        <v>6</v>
      </c>
    </row>
    <row r="13" spans="1:13" s="144" customFormat="1" ht="15.75" x14ac:dyDescent="0.25">
      <c r="A13" s="154">
        <v>6</v>
      </c>
      <c r="B13" s="154">
        <v>252</v>
      </c>
      <c r="C13" s="155" t="s">
        <v>182</v>
      </c>
      <c r="D13" s="154" t="s">
        <v>183</v>
      </c>
      <c r="E13" s="87">
        <v>54</v>
      </c>
      <c r="F13" s="170" t="s">
        <v>283</v>
      </c>
      <c r="G13" s="157" t="s">
        <v>322</v>
      </c>
      <c r="H13" s="158">
        <v>31.4</v>
      </c>
      <c r="I13" s="157">
        <v>1</v>
      </c>
      <c r="J13" s="17"/>
      <c r="K13" s="20">
        <v>0.45</v>
      </c>
      <c r="L13" s="19">
        <v>31.55</v>
      </c>
      <c r="M13" s="90">
        <v>4</v>
      </c>
    </row>
    <row r="14" spans="1:13" ht="15.75" x14ac:dyDescent="0.25">
      <c r="A14" s="154">
        <v>7</v>
      </c>
      <c r="B14" s="154">
        <v>255</v>
      </c>
      <c r="C14" s="155" t="s">
        <v>136</v>
      </c>
      <c r="D14" s="154" t="s">
        <v>137</v>
      </c>
      <c r="E14" s="87">
        <v>38</v>
      </c>
      <c r="F14" s="87" t="s">
        <v>289</v>
      </c>
      <c r="G14" s="157" t="s">
        <v>323</v>
      </c>
      <c r="H14" s="158">
        <v>34.450000000000003</v>
      </c>
      <c r="I14" s="157">
        <v>1.1000000000000001</v>
      </c>
      <c r="J14" s="17">
        <v>0.09</v>
      </c>
      <c r="K14" s="20"/>
      <c r="L14" s="19">
        <f t="shared" si="0"/>
        <v>35.46</v>
      </c>
      <c r="M14" s="90">
        <v>9</v>
      </c>
    </row>
    <row r="15" spans="1:13" ht="18.75" x14ac:dyDescent="0.3">
      <c r="A15" s="154">
        <v>8</v>
      </c>
      <c r="B15" s="154">
        <v>256</v>
      </c>
      <c r="C15" s="155" t="s">
        <v>101</v>
      </c>
      <c r="D15" s="154" t="s">
        <v>102</v>
      </c>
      <c r="E15" s="87">
        <v>22</v>
      </c>
      <c r="F15" s="87" t="s">
        <v>307</v>
      </c>
      <c r="G15" s="157" t="s">
        <v>324</v>
      </c>
      <c r="H15" s="158">
        <v>29.3</v>
      </c>
      <c r="I15" s="157">
        <v>1</v>
      </c>
      <c r="J15" s="17"/>
      <c r="K15" s="20"/>
      <c r="L15" s="19">
        <f t="shared" si="0"/>
        <v>30.3</v>
      </c>
      <c r="M15" s="138">
        <v>2</v>
      </c>
    </row>
    <row r="16" spans="1:13" ht="15.75" x14ac:dyDescent="0.25">
      <c r="A16" s="154">
        <v>9</v>
      </c>
      <c r="B16" s="154">
        <v>260</v>
      </c>
      <c r="C16" s="155" t="s">
        <v>140</v>
      </c>
      <c r="D16" s="154" t="s">
        <v>141</v>
      </c>
      <c r="E16" s="87">
        <v>39</v>
      </c>
      <c r="F16" s="87" t="s">
        <v>308</v>
      </c>
      <c r="G16" s="157" t="s">
        <v>325</v>
      </c>
      <c r="H16" s="20">
        <v>37.15</v>
      </c>
      <c r="I16" s="157">
        <v>1.1000000000000001</v>
      </c>
      <c r="J16" s="17"/>
      <c r="K16" s="20"/>
      <c r="L16" s="19">
        <f t="shared" si="0"/>
        <v>38.25</v>
      </c>
      <c r="M16" s="90">
        <v>12</v>
      </c>
    </row>
    <row r="17" spans="1:18" ht="15.75" x14ac:dyDescent="0.25">
      <c r="A17" s="154">
        <v>10</v>
      </c>
      <c r="B17" s="154">
        <v>266</v>
      </c>
      <c r="C17" s="155" t="s">
        <v>177</v>
      </c>
      <c r="D17" s="154" t="s">
        <v>178</v>
      </c>
      <c r="E17" s="87">
        <v>31</v>
      </c>
      <c r="F17" s="87" t="s">
        <v>309</v>
      </c>
      <c r="G17" s="157" t="s">
        <v>326</v>
      </c>
      <c r="H17" s="20">
        <v>32.119999999999997</v>
      </c>
      <c r="I17" s="157">
        <v>0.4</v>
      </c>
      <c r="J17" s="17"/>
      <c r="K17" s="20"/>
      <c r="L17" s="19">
        <f t="shared" si="0"/>
        <v>32.519999999999996</v>
      </c>
      <c r="M17" s="90">
        <v>7</v>
      </c>
    </row>
    <row r="18" spans="1:18" ht="15.75" x14ac:dyDescent="0.25">
      <c r="A18" s="154">
        <v>11</v>
      </c>
      <c r="B18" s="154">
        <v>267</v>
      </c>
      <c r="C18" s="171" t="s">
        <v>314</v>
      </c>
      <c r="D18" s="154" t="s">
        <v>108</v>
      </c>
      <c r="E18" s="87">
        <v>42</v>
      </c>
      <c r="F18" s="87" t="s">
        <v>310</v>
      </c>
      <c r="G18" s="157" t="s">
        <v>300</v>
      </c>
      <c r="H18" s="158">
        <v>40</v>
      </c>
      <c r="I18" s="157">
        <v>1.4</v>
      </c>
      <c r="J18" s="17">
        <v>0.11</v>
      </c>
      <c r="K18" s="20"/>
      <c r="L18" s="19">
        <f t="shared" si="0"/>
        <v>41.29</v>
      </c>
      <c r="M18" s="90">
        <v>14</v>
      </c>
    </row>
    <row r="19" spans="1:18" ht="15.75" x14ac:dyDescent="0.25">
      <c r="A19" s="154">
        <v>12</v>
      </c>
      <c r="B19" s="154">
        <v>268</v>
      </c>
      <c r="C19" s="155" t="s">
        <v>121</v>
      </c>
      <c r="D19" s="154" t="s">
        <v>122</v>
      </c>
      <c r="E19" s="87">
        <v>64</v>
      </c>
      <c r="F19" s="87" t="s">
        <v>311</v>
      </c>
      <c r="G19" s="157" t="s">
        <v>327</v>
      </c>
      <c r="H19" s="158">
        <v>38.119999999999997</v>
      </c>
      <c r="I19" s="157">
        <v>1</v>
      </c>
      <c r="J19" s="17">
        <v>0.25</v>
      </c>
      <c r="K19" s="20">
        <v>1.35</v>
      </c>
      <c r="L19" s="19">
        <v>37.119999999999997</v>
      </c>
      <c r="M19" s="90">
        <v>10</v>
      </c>
    </row>
    <row r="20" spans="1:18" ht="18.75" x14ac:dyDescent="0.3">
      <c r="A20" s="154">
        <v>13</v>
      </c>
      <c r="B20" s="154">
        <v>270</v>
      </c>
      <c r="C20" s="155" t="s">
        <v>138</v>
      </c>
      <c r="D20" s="154" t="s">
        <v>132</v>
      </c>
      <c r="E20" s="87">
        <v>35</v>
      </c>
      <c r="F20" s="87" t="s">
        <v>312</v>
      </c>
      <c r="G20" s="157" t="s">
        <v>328</v>
      </c>
      <c r="H20" s="158">
        <v>25.18</v>
      </c>
      <c r="I20" s="157">
        <v>1.1000000000000001</v>
      </c>
      <c r="J20" s="17">
        <v>0.22</v>
      </c>
      <c r="K20" s="20"/>
      <c r="L20" s="19">
        <f t="shared" si="0"/>
        <v>26.060000000000002</v>
      </c>
      <c r="M20" s="139">
        <v>1</v>
      </c>
    </row>
    <row r="21" spans="1:18" ht="15.75" x14ac:dyDescent="0.25">
      <c r="A21" s="154">
        <v>14</v>
      </c>
      <c r="B21" s="154">
        <v>277</v>
      </c>
      <c r="C21" s="155" t="s">
        <v>315</v>
      </c>
      <c r="D21" s="154" t="s">
        <v>115</v>
      </c>
      <c r="E21" s="87">
        <v>44</v>
      </c>
      <c r="F21" s="87" t="s">
        <v>313</v>
      </c>
      <c r="G21" s="157" t="s">
        <v>329</v>
      </c>
      <c r="H21" s="158">
        <v>29.5</v>
      </c>
      <c r="I21" s="157">
        <v>3</v>
      </c>
      <c r="J21" s="17">
        <v>0.27</v>
      </c>
      <c r="K21" s="20"/>
      <c r="L21" s="19">
        <f t="shared" si="0"/>
        <v>32.229999999999997</v>
      </c>
      <c r="M21" s="90">
        <v>5</v>
      </c>
    </row>
    <row r="22" spans="1:18" s="144" customFormat="1" ht="15.75" x14ac:dyDescent="0.25">
      <c r="A22" s="154"/>
      <c r="B22" s="154"/>
      <c r="C22" s="155"/>
      <c r="D22" s="154"/>
      <c r="E22" s="87"/>
      <c r="F22" s="87"/>
      <c r="G22" s="157"/>
      <c r="H22" s="158"/>
      <c r="I22" s="157"/>
      <c r="J22" s="17"/>
      <c r="K22" s="20"/>
      <c r="L22" s="19"/>
      <c r="M22" s="90"/>
    </row>
    <row r="23" spans="1:18" s="144" customFormat="1" ht="15.75" customHeight="1" x14ac:dyDescent="0.25">
      <c r="A23" s="256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172"/>
    </row>
    <row r="24" spans="1:18" s="144" customFormat="1" ht="15.75" customHeight="1" x14ac:dyDescent="0.25">
      <c r="A24" s="258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172"/>
    </row>
    <row r="25" spans="1:18" s="144" customFormat="1" ht="15.75" customHeight="1" x14ac:dyDescent="0.25">
      <c r="A25" s="258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172"/>
      <c r="R25" s="172"/>
    </row>
    <row r="26" spans="1:18" x14ac:dyDescent="0.25">
      <c r="A26" s="260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172"/>
    </row>
    <row r="27" spans="1:18" ht="18.75" x14ac:dyDescent="0.25">
      <c r="A27" s="146"/>
      <c r="B27" s="247" t="s">
        <v>22</v>
      </c>
      <c r="C27" s="248"/>
      <c r="D27" s="249"/>
      <c r="E27" s="87"/>
      <c r="F27" s="87"/>
      <c r="G27" s="157"/>
      <c r="H27" s="20"/>
      <c r="I27" s="87"/>
      <c r="J27" s="17"/>
      <c r="K27" s="20"/>
      <c r="L27" s="19"/>
      <c r="M27" s="159"/>
    </row>
    <row r="28" spans="1:18" ht="15.75" x14ac:dyDescent="0.25">
      <c r="A28" s="160">
        <v>1</v>
      </c>
      <c r="B28" s="160">
        <v>209</v>
      </c>
      <c r="C28" s="161" t="s">
        <v>126</v>
      </c>
      <c r="D28" s="160" t="s">
        <v>127</v>
      </c>
      <c r="E28" s="87">
        <v>16</v>
      </c>
      <c r="F28" s="87" t="s">
        <v>290</v>
      </c>
      <c r="G28" s="157" t="s">
        <v>330</v>
      </c>
      <c r="H28" s="20">
        <v>28.12</v>
      </c>
      <c r="I28" s="157">
        <v>1.1000000000000001</v>
      </c>
      <c r="J28" s="17">
        <v>0.25</v>
      </c>
      <c r="K28" s="158"/>
      <c r="L28" s="19">
        <v>28.57</v>
      </c>
      <c r="M28" s="90">
        <v>10</v>
      </c>
    </row>
    <row r="29" spans="1:18" ht="15.75" x14ac:dyDescent="0.25">
      <c r="A29" s="160">
        <v>2</v>
      </c>
      <c r="B29" s="160">
        <v>272</v>
      </c>
      <c r="C29" s="169" t="s">
        <v>172</v>
      </c>
      <c r="D29" s="160" t="s">
        <v>176</v>
      </c>
      <c r="E29" s="87">
        <v>50</v>
      </c>
      <c r="F29" s="87" t="s">
        <v>291</v>
      </c>
      <c r="G29" s="157" t="s">
        <v>331</v>
      </c>
      <c r="H29" s="20">
        <v>28.45</v>
      </c>
      <c r="I29" s="157">
        <v>1</v>
      </c>
      <c r="J29" s="17"/>
      <c r="K29" s="158">
        <v>0.25</v>
      </c>
      <c r="L29" s="19">
        <f t="shared" ref="L29:L38" si="1">SUM(H29+I29-J29-K29)</f>
        <v>29.2</v>
      </c>
      <c r="M29" s="90">
        <v>11</v>
      </c>
    </row>
    <row r="30" spans="1:18" ht="15.75" x14ac:dyDescent="0.25">
      <c r="A30" s="160">
        <v>3</v>
      </c>
      <c r="B30" s="160">
        <v>219</v>
      </c>
      <c r="C30" s="161" t="s">
        <v>292</v>
      </c>
      <c r="D30" s="160" t="s">
        <v>293</v>
      </c>
      <c r="E30" s="87">
        <v>23</v>
      </c>
      <c r="F30" s="87" t="s">
        <v>294</v>
      </c>
      <c r="G30" s="157" t="s">
        <v>318</v>
      </c>
      <c r="H30" s="158">
        <v>23.4</v>
      </c>
      <c r="I30" s="157">
        <v>0.3</v>
      </c>
      <c r="J30" s="17"/>
      <c r="K30" s="20"/>
      <c r="L30" s="19">
        <v>24.1</v>
      </c>
      <c r="M30" s="90">
        <v>5</v>
      </c>
    </row>
    <row r="31" spans="1:18" ht="15.75" x14ac:dyDescent="0.25">
      <c r="A31" s="160">
        <v>4</v>
      </c>
      <c r="B31" s="160">
        <v>223</v>
      </c>
      <c r="C31" s="161" t="s">
        <v>295</v>
      </c>
      <c r="D31" s="160" t="s">
        <v>108</v>
      </c>
      <c r="E31" s="87">
        <v>33</v>
      </c>
      <c r="F31" s="87" t="s">
        <v>296</v>
      </c>
      <c r="G31" s="157" t="s">
        <v>332</v>
      </c>
      <c r="H31" s="20">
        <v>23.13</v>
      </c>
      <c r="I31" s="157">
        <v>0.5</v>
      </c>
      <c r="J31" s="17"/>
      <c r="K31" s="158"/>
      <c r="L31" s="19">
        <v>24.03</v>
      </c>
      <c r="M31" s="90">
        <v>4</v>
      </c>
    </row>
    <row r="32" spans="1:18" ht="15.75" x14ac:dyDescent="0.25">
      <c r="A32" s="160">
        <v>5</v>
      </c>
      <c r="B32" s="160">
        <v>231</v>
      </c>
      <c r="C32" s="161" t="s">
        <v>113</v>
      </c>
      <c r="D32" s="160" t="s">
        <v>135</v>
      </c>
      <c r="E32" s="87">
        <v>48</v>
      </c>
      <c r="F32" s="87" t="s">
        <v>297</v>
      </c>
      <c r="G32" s="157" t="s">
        <v>333</v>
      </c>
      <c r="H32" s="158">
        <v>32.1</v>
      </c>
      <c r="I32" s="157">
        <v>0.2</v>
      </c>
      <c r="J32" s="17"/>
      <c r="K32" s="158">
        <v>0.15</v>
      </c>
      <c r="L32" s="19">
        <f t="shared" si="1"/>
        <v>32.150000000000006</v>
      </c>
      <c r="M32" s="90">
        <v>12</v>
      </c>
    </row>
    <row r="33" spans="1:13" s="144" customFormat="1" ht="15.75" x14ac:dyDescent="0.25">
      <c r="A33" s="160">
        <v>6</v>
      </c>
      <c r="B33" s="160">
        <v>257</v>
      </c>
      <c r="C33" s="161" t="s">
        <v>118</v>
      </c>
      <c r="D33" s="160" t="s">
        <v>119</v>
      </c>
      <c r="E33" s="87">
        <v>29</v>
      </c>
      <c r="F33" s="87" t="s">
        <v>298</v>
      </c>
      <c r="G33" s="157" t="s">
        <v>334</v>
      </c>
      <c r="H33" s="158">
        <v>24.12</v>
      </c>
      <c r="I33" s="157">
        <v>0.3</v>
      </c>
      <c r="J33" s="17"/>
      <c r="K33" s="158"/>
      <c r="L33" s="19">
        <f t="shared" si="1"/>
        <v>24.42</v>
      </c>
      <c r="M33" s="90">
        <v>6</v>
      </c>
    </row>
    <row r="34" spans="1:13" s="144" customFormat="1" ht="15.75" x14ac:dyDescent="0.25">
      <c r="A34" s="160">
        <v>7</v>
      </c>
      <c r="B34" s="160">
        <v>258</v>
      </c>
      <c r="C34" s="161" t="s">
        <v>109</v>
      </c>
      <c r="D34" s="160" t="s">
        <v>110</v>
      </c>
      <c r="E34" s="87">
        <v>57</v>
      </c>
      <c r="F34" s="87" t="s">
        <v>299</v>
      </c>
      <c r="G34" s="157" t="s">
        <v>335</v>
      </c>
      <c r="H34" s="158">
        <v>26.17</v>
      </c>
      <c r="I34" s="157">
        <v>0.1</v>
      </c>
      <c r="J34" s="17"/>
      <c r="K34" s="158">
        <v>1</v>
      </c>
      <c r="L34" s="19">
        <f t="shared" si="1"/>
        <v>25.270000000000003</v>
      </c>
      <c r="M34" s="90">
        <v>8</v>
      </c>
    </row>
    <row r="35" spans="1:13" s="144" customFormat="1" ht="15.75" x14ac:dyDescent="0.25">
      <c r="A35" s="160">
        <v>8</v>
      </c>
      <c r="B35" s="160">
        <v>262</v>
      </c>
      <c r="C35" s="161" t="s">
        <v>152</v>
      </c>
      <c r="D35" s="160" t="s">
        <v>153</v>
      </c>
      <c r="E35" s="87">
        <v>38</v>
      </c>
      <c r="F35" s="87" t="s">
        <v>301</v>
      </c>
      <c r="G35" s="157" t="s">
        <v>336</v>
      </c>
      <c r="H35" s="158">
        <v>33.479999999999997</v>
      </c>
      <c r="I35" s="157">
        <v>2.4</v>
      </c>
      <c r="J35" s="17"/>
      <c r="K35" s="158"/>
      <c r="L35" s="19">
        <v>36.28</v>
      </c>
      <c r="M35" s="90">
        <v>14</v>
      </c>
    </row>
    <row r="36" spans="1:13" s="144" customFormat="1" ht="18.75" x14ac:dyDescent="0.3">
      <c r="A36" s="160">
        <v>9</v>
      </c>
      <c r="B36" s="160">
        <v>263</v>
      </c>
      <c r="C36" s="161" t="s">
        <v>111</v>
      </c>
      <c r="D36" s="160" t="s">
        <v>112</v>
      </c>
      <c r="E36" s="87">
        <v>53</v>
      </c>
      <c r="F36" s="87" t="s">
        <v>302</v>
      </c>
      <c r="G36" s="157" t="s">
        <v>337</v>
      </c>
      <c r="H36" s="158">
        <v>24.02</v>
      </c>
      <c r="I36" s="157">
        <v>0.4</v>
      </c>
      <c r="J36" s="17"/>
      <c r="K36" s="158">
        <v>0.4</v>
      </c>
      <c r="L36" s="19">
        <f t="shared" si="1"/>
        <v>24.02</v>
      </c>
      <c r="M36" s="137">
        <v>3</v>
      </c>
    </row>
    <row r="37" spans="1:13" s="144" customFormat="1" ht="18.75" x14ac:dyDescent="0.3">
      <c r="A37" s="160">
        <v>10</v>
      </c>
      <c r="B37" s="160">
        <v>265</v>
      </c>
      <c r="C37" s="161" t="s">
        <v>158</v>
      </c>
      <c r="D37" s="160" t="s">
        <v>159</v>
      </c>
      <c r="E37" s="87">
        <v>37</v>
      </c>
      <c r="F37" s="87" t="s">
        <v>303</v>
      </c>
      <c r="G37" s="157" t="s">
        <v>338</v>
      </c>
      <c r="H37" s="158">
        <v>23.05</v>
      </c>
      <c r="I37" s="157">
        <v>0.4</v>
      </c>
      <c r="J37" s="17"/>
      <c r="K37" s="158"/>
      <c r="L37" s="19">
        <f t="shared" si="1"/>
        <v>23.45</v>
      </c>
      <c r="M37" s="138">
        <v>2</v>
      </c>
    </row>
    <row r="38" spans="1:13" s="144" customFormat="1" ht="15.75" x14ac:dyDescent="0.25">
      <c r="A38" s="160">
        <v>11</v>
      </c>
      <c r="B38" s="160">
        <v>274</v>
      </c>
      <c r="C38" s="161" t="s">
        <v>162</v>
      </c>
      <c r="D38" s="160" t="s">
        <v>163</v>
      </c>
      <c r="E38" s="87">
        <v>53</v>
      </c>
      <c r="F38" s="87" t="s">
        <v>304</v>
      </c>
      <c r="G38" s="157" t="s">
        <v>339</v>
      </c>
      <c r="H38" s="158">
        <v>27.35</v>
      </c>
      <c r="I38" s="157">
        <v>1.3</v>
      </c>
      <c r="J38" s="17"/>
      <c r="K38" s="158">
        <v>0.4</v>
      </c>
      <c r="L38" s="19">
        <f t="shared" si="1"/>
        <v>28.250000000000004</v>
      </c>
      <c r="M38" s="90">
        <v>9</v>
      </c>
    </row>
    <row r="39" spans="1:13" s="144" customFormat="1" ht="18.75" x14ac:dyDescent="0.3">
      <c r="A39" s="160">
        <v>12</v>
      </c>
      <c r="B39" s="160">
        <v>213</v>
      </c>
      <c r="C39" s="161" t="s">
        <v>99</v>
      </c>
      <c r="D39" s="160" t="s">
        <v>100</v>
      </c>
      <c r="E39" s="87">
        <v>43</v>
      </c>
      <c r="F39" s="87" t="s">
        <v>305</v>
      </c>
      <c r="G39" s="157" t="s">
        <v>340</v>
      </c>
      <c r="H39" s="158">
        <v>17.440000000000001</v>
      </c>
      <c r="I39" s="157">
        <v>0.4</v>
      </c>
      <c r="J39" s="17"/>
      <c r="K39" s="158"/>
      <c r="L39" s="19">
        <v>18.239999999999998</v>
      </c>
      <c r="M39" s="139">
        <v>1</v>
      </c>
    </row>
    <row r="40" spans="1:13" ht="15.75" x14ac:dyDescent="0.25">
      <c r="A40" s="160">
        <v>13</v>
      </c>
      <c r="B40" s="160">
        <v>247</v>
      </c>
      <c r="C40" s="161" t="s">
        <v>146</v>
      </c>
      <c r="D40" s="160" t="s">
        <v>147</v>
      </c>
      <c r="E40" s="87">
        <v>51</v>
      </c>
      <c r="F40" s="87" t="s">
        <v>306</v>
      </c>
      <c r="G40" s="157" t="s">
        <v>341</v>
      </c>
      <c r="H40" s="158">
        <v>33.229999999999997</v>
      </c>
      <c r="I40" s="157">
        <v>0.5</v>
      </c>
      <c r="J40" s="17">
        <v>0.35</v>
      </c>
      <c r="K40" s="158">
        <v>0.3</v>
      </c>
      <c r="L40" s="19">
        <f>H40+I40-J40-K40</f>
        <v>33.08</v>
      </c>
      <c r="M40" s="90">
        <v>13</v>
      </c>
    </row>
    <row r="41" spans="1:13" ht="15.75" x14ac:dyDescent="0.25">
      <c r="A41" s="160">
        <v>14</v>
      </c>
      <c r="B41" s="160">
        <v>273</v>
      </c>
      <c r="C41" s="169" t="s">
        <v>172</v>
      </c>
      <c r="D41" s="160" t="s">
        <v>173</v>
      </c>
      <c r="E41" s="87">
        <v>50</v>
      </c>
      <c r="F41" s="87" t="s">
        <v>281</v>
      </c>
      <c r="G41" s="157" t="s">
        <v>342</v>
      </c>
      <c r="H41" s="158">
        <v>24.54</v>
      </c>
      <c r="I41" s="157">
        <v>0.4</v>
      </c>
      <c r="J41" s="17"/>
      <c r="K41" s="20">
        <v>0.25</v>
      </c>
      <c r="L41" s="19">
        <v>25.09</v>
      </c>
      <c r="M41" s="90">
        <v>7</v>
      </c>
    </row>
    <row r="42" spans="1:13" ht="15.75" x14ac:dyDescent="0.25">
      <c r="A42" s="160"/>
      <c r="B42" s="160"/>
      <c r="C42" s="161"/>
      <c r="D42" s="160"/>
      <c r="E42" s="87"/>
      <c r="F42" s="87"/>
      <c r="G42" s="157"/>
      <c r="H42" s="158"/>
      <c r="I42" s="157"/>
      <c r="J42" s="17"/>
      <c r="K42" s="20"/>
      <c r="L42" s="19"/>
      <c r="M42" s="90"/>
    </row>
    <row r="43" spans="1:13" x14ac:dyDescent="0.25">
      <c r="A43" s="253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5"/>
    </row>
    <row r="44" spans="1:13" ht="18.75" x14ac:dyDescent="0.25">
      <c r="A44" s="146"/>
      <c r="B44" s="250" t="s">
        <v>47</v>
      </c>
      <c r="C44" s="251"/>
      <c r="D44" s="252"/>
      <c r="E44" s="87"/>
      <c r="F44" s="87"/>
      <c r="G44" s="157"/>
      <c r="H44" s="20"/>
      <c r="I44" s="87"/>
      <c r="J44" s="17"/>
      <c r="K44" s="20"/>
      <c r="L44" s="19"/>
      <c r="M44" s="162"/>
    </row>
    <row r="45" spans="1:13" ht="18.75" x14ac:dyDescent="0.3">
      <c r="A45" s="163">
        <v>1</v>
      </c>
      <c r="B45" s="163">
        <v>264</v>
      </c>
      <c r="C45" s="164" t="s">
        <v>133</v>
      </c>
      <c r="D45" s="163" t="s">
        <v>134</v>
      </c>
      <c r="E45" s="87">
        <v>10</v>
      </c>
      <c r="F45" s="87" t="s">
        <v>279</v>
      </c>
      <c r="G45" s="165" t="s">
        <v>286</v>
      </c>
      <c r="H45" s="166">
        <v>26</v>
      </c>
      <c r="I45" s="165">
        <v>1.2</v>
      </c>
      <c r="J45" s="17"/>
      <c r="K45" s="20"/>
      <c r="L45" s="19">
        <f>SUM(H45+I45-J45)</f>
        <v>27.2</v>
      </c>
      <c r="M45" s="138">
        <v>2</v>
      </c>
    </row>
    <row r="46" spans="1:13" ht="15.75" x14ac:dyDescent="0.25">
      <c r="A46" s="163">
        <v>2</v>
      </c>
      <c r="B46" s="163">
        <v>269</v>
      </c>
      <c r="C46" s="167" t="s">
        <v>131</v>
      </c>
      <c r="D46" s="163" t="s">
        <v>278</v>
      </c>
      <c r="E46" s="87">
        <v>13</v>
      </c>
      <c r="F46" s="87" t="s">
        <v>280</v>
      </c>
      <c r="G46" s="165" t="s">
        <v>287</v>
      </c>
      <c r="H46" s="166">
        <v>26.3</v>
      </c>
      <c r="I46" s="165">
        <v>6</v>
      </c>
      <c r="J46" s="17">
        <v>0.1</v>
      </c>
      <c r="K46" s="20"/>
      <c r="L46" s="19">
        <f t="shared" ref="L46:L48" si="2">SUM(H46+I46-J46)</f>
        <v>32.199999999999996</v>
      </c>
      <c r="M46" s="90">
        <v>4</v>
      </c>
    </row>
    <row r="47" spans="1:13" ht="18.75" x14ac:dyDescent="0.3">
      <c r="A47" s="163">
        <v>3</v>
      </c>
      <c r="B47" s="163">
        <v>246</v>
      </c>
      <c r="C47" s="164" t="s">
        <v>256</v>
      </c>
      <c r="D47" s="168" t="s">
        <v>147</v>
      </c>
      <c r="E47" s="87">
        <v>10</v>
      </c>
      <c r="F47" s="87" t="s">
        <v>273</v>
      </c>
      <c r="G47" s="165" t="s">
        <v>288</v>
      </c>
      <c r="H47" s="166">
        <v>29.15</v>
      </c>
      <c r="I47" s="165">
        <v>1.1000000000000001</v>
      </c>
      <c r="J47" s="17"/>
      <c r="K47" s="25"/>
      <c r="L47" s="19">
        <f t="shared" si="2"/>
        <v>30.25</v>
      </c>
      <c r="M47" s="137">
        <v>3</v>
      </c>
    </row>
    <row r="48" spans="1:13" ht="18.75" x14ac:dyDescent="0.3">
      <c r="A48" s="163">
        <v>4</v>
      </c>
      <c r="B48" s="163">
        <v>275</v>
      </c>
      <c r="C48" s="164" t="s">
        <v>128</v>
      </c>
      <c r="D48" s="168" t="s">
        <v>129</v>
      </c>
      <c r="E48" s="87">
        <v>15</v>
      </c>
      <c r="F48" s="87" t="s">
        <v>274</v>
      </c>
      <c r="G48" s="165" t="s">
        <v>289</v>
      </c>
      <c r="H48" s="166">
        <v>21</v>
      </c>
      <c r="I48" s="165">
        <v>0.3</v>
      </c>
      <c r="J48" s="17"/>
      <c r="K48" s="25"/>
      <c r="L48" s="19">
        <f t="shared" si="2"/>
        <v>21.3</v>
      </c>
      <c r="M48" s="139">
        <v>1</v>
      </c>
    </row>
    <row r="49" spans="1:13" x14ac:dyDescent="0.25">
      <c r="A49" s="146"/>
      <c r="B49" s="146"/>
      <c r="C49" s="31"/>
      <c r="D49" s="16"/>
      <c r="E49" s="16"/>
      <c r="F49" s="16"/>
      <c r="G49" s="157"/>
      <c r="H49" s="20"/>
      <c r="I49" s="87"/>
      <c r="J49" s="17"/>
      <c r="K49" s="25"/>
      <c r="L49" s="19"/>
      <c r="M49" s="162"/>
    </row>
  </sheetData>
  <mergeCells count="13">
    <mergeCell ref="C1:J1"/>
    <mergeCell ref="A3:G3"/>
    <mergeCell ref="I3:M3"/>
    <mergeCell ref="A5:A6"/>
    <mergeCell ref="B5:B6"/>
    <mergeCell ref="C5:C6"/>
    <mergeCell ref="D5:D6"/>
    <mergeCell ref="E5:M5"/>
    <mergeCell ref="B7:D7"/>
    <mergeCell ref="B27:D27"/>
    <mergeCell ref="B44:D44"/>
    <mergeCell ref="A43:M43"/>
    <mergeCell ref="A23:M2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R35" sqref="R35"/>
    </sheetView>
  </sheetViews>
  <sheetFormatPr defaultRowHeight="15" x14ac:dyDescent="0.25"/>
  <cols>
    <col min="1" max="1" width="5" customWidth="1"/>
    <col min="2" max="2" width="8.42578125" customWidth="1"/>
    <col min="3" max="3" width="18.5703125" customWidth="1"/>
    <col min="5" max="5" width="6" customWidth="1"/>
    <col min="8" max="8" width="7.42578125" customWidth="1"/>
    <col min="9" max="9" width="7.5703125" customWidth="1"/>
    <col min="10" max="11" width="7" customWidth="1"/>
    <col min="12" max="12" width="7.5703125" customWidth="1"/>
    <col min="13" max="13" width="6.28515625" customWidth="1"/>
  </cols>
  <sheetData>
    <row r="1" spans="1:13" ht="18.75" x14ac:dyDescent="0.3">
      <c r="A1" s="173"/>
      <c r="B1" s="173"/>
      <c r="C1" s="206" t="s">
        <v>262</v>
      </c>
      <c r="D1" s="206"/>
      <c r="E1" s="206"/>
      <c r="F1" s="206"/>
      <c r="G1" s="206"/>
      <c r="H1" s="206"/>
      <c r="I1" s="206"/>
      <c r="J1" s="206"/>
      <c r="K1" s="173"/>
      <c r="L1" s="173"/>
      <c r="M1" s="173"/>
    </row>
    <row r="2" spans="1:13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8.75" x14ac:dyDescent="0.3">
      <c r="A3" s="221" t="s">
        <v>343</v>
      </c>
      <c r="B3" s="221"/>
      <c r="C3" s="221"/>
      <c r="D3" s="221"/>
      <c r="E3" s="221"/>
      <c r="F3" s="221"/>
      <c r="G3" s="221"/>
      <c r="H3" s="173"/>
      <c r="I3" s="262" t="s">
        <v>344</v>
      </c>
      <c r="J3" s="262"/>
      <c r="K3" s="262"/>
      <c r="L3" s="262"/>
      <c r="M3" s="262"/>
    </row>
    <row r="4" spans="1:13" ht="15.75" thickBot="1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15.75" thickTop="1" x14ac:dyDescent="0.25">
      <c r="A5" s="222" t="s">
        <v>80</v>
      </c>
      <c r="B5" s="263" t="s">
        <v>263</v>
      </c>
      <c r="C5" s="224" t="s">
        <v>81</v>
      </c>
      <c r="D5" s="224" t="s">
        <v>82</v>
      </c>
      <c r="E5" s="264"/>
      <c r="F5" s="265"/>
      <c r="G5" s="265"/>
      <c r="H5" s="265"/>
      <c r="I5" s="265"/>
      <c r="J5" s="265"/>
      <c r="K5" s="265"/>
      <c r="L5" s="265"/>
      <c r="M5" s="266"/>
    </row>
    <row r="6" spans="1:13" ht="83.25" x14ac:dyDescent="0.25">
      <c r="A6" s="223"/>
      <c r="B6" s="222"/>
      <c r="C6" s="225"/>
      <c r="D6" s="225"/>
      <c r="E6" s="79" t="s">
        <v>264</v>
      </c>
      <c r="F6" s="147" t="s">
        <v>265</v>
      </c>
      <c r="G6" s="147" t="s">
        <v>266</v>
      </c>
      <c r="H6" s="148" t="s">
        <v>267</v>
      </c>
      <c r="I6" s="79" t="s">
        <v>268</v>
      </c>
      <c r="J6" s="149" t="s">
        <v>269</v>
      </c>
      <c r="K6" s="150" t="s">
        <v>270</v>
      </c>
      <c r="L6" s="151" t="s">
        <v>90</v>
      </c>
      <c r="M6" s="147" t="s">
        <v>91</v>
      </c>
    </row>
    <row r="7" spans="1:13" ht="18.75" x14ac:dyDescent="0.25">
      <c r="A7" s="174"/>
      <c r="B7" s="244" t="s">
        <v>13</v>
      </c>
      <c r="C7" s="245"/>
      <c r="D7" s="246"/>
      <c r="E7" s="79"/>
      <c r="F7" s="147"/>
      <c r="G7" s="147"/>
      <c r="H7" s="148"/>
      <c r="I7" s="147" t="s">
        <v>271</v>
      </c>
      <c r="J7" s="152" t="s">
        <v>272</v>
      </c>
      <c r="K7" s="153" t="s">
        <v>272</v>
      </c>
      <c r="L7" s="151"/>
      <c r="M7" s="182"/>
    </row>
    <row r="8" spans="1:13" ht="15.75" x14ac:dyDescent="0.25">
      <c r="A8" s="154">
        <v>1</v>
      </c>
      <c r="B8" s="154">
        <v>223</v>
      </c>
      <c r="C8" s="155" t="s">
        <v>107</v>
      </c>
      <c r="D8" s="154" t="s">
        <v>108</v>
      </c>
      <c r="E8" s="156">
        <v>52</v>
      </c>
      <c r="F8" s="87" t="s">
        <v>276</v>
      </c>
      <c r="G8" s="157" t="s">
        <v>294</v>
      </c>
      <c r="H8" s="158">
        <v>48</v>
      </c>
      <c r="I8" s="157">
        <v>7</v>
      </c>
      <c r="J8" s="181"/>
      <c r="K8" s="20">
        <v>0.35</v>
      </c>
      <c r="L8" s="19">
        <v>54.25</v>
      </c>
      <c r="M8" s="113">
        <v>12</v>
      </c>
    </row>
    <row r="9" spans="1:13" ht="15.75" x14ac:dyDescent="0.25">
      <c r="A9" s="154">
        <v>2</v>
      </c>
      <c r="B9" s="154">
        <v>233</v>
      </c>
      <c r="C9" s="155" t="s">
        <v>148</v>
      </c>
      <c r="D9" s="154" t="s">
        <v>134</v>
      </c>
      <c r="E9" s="87">
        <v>44</v>
      </c>
      <c r="F9" s="170" t="s">
        <v>277</v>
      </c>
      <c r="G9" s="157" t="s">
        <v>351</v>
      </c>
      <c r="H9" s="158">
        <v>51.16</v>
      </c>
      <c r="I9" s="157">
        <v>9</v>
      </c>
      <c r="J9" s="181"/>
      <c r="K9" s="20"/>
      <c r="L9" s="19">
        <f t="shared" ref="L9:L23" si="0">SUM(H9+I9-J9-K9)</f>
        <v>60.16</v>
      </c>
      <c r="M9" s="90">
        <v>15</v>
      </c>
    </row>
    <row r="10" spans="1:13" ht="15.75" x14ac:dyDescent="0.25">
      <c r="A10" s="154">
        <v>3</v>
      </c>
      <c r="B10" s="154">
        <v>248</v>
      </c>
      <c r="C10" s="155" t="s">
        <v>136</v>
      </c>
      <c r="D10" s="154" t="s">
        <v>137</v>
      </c>
      <c r="E10" s="87">
        <v>38</v>
      </c>
      <c r="F10" s="170" t="s">
        <v>281</v>
      </c>
      <c r="G10" s="157" t="s">
        <v>352</v>
      </c>
      <c r="H10" s="20">
        <v>45.23</v>
      </c>
      <c r="I10" s="157">
        <v>1.4</v>
      </c>
      <c r="J10" s="181"/>
      <c r="K10" s="20"/>
      <c r="L10" s="19">
        <v>47.03</v>
      </c>
      <c r="M10" s="90">
        <v>8</v>
      </c>
    </row>
    <row r="11" spans="1:13" ht="15.75" x14ac:dyDescent="0.25">
      <c r="A11" s="154">
        <v>4</v>
      </c>
      <c r="B11" s="154">
        <v>250</v>
      </c>
      <c r="C11" s="155" t="s">
        <v>353</v>
      </c>
      <c r="D11" s="154" t="s">
        <v>106</v>
      </c>
      <c r="E11" s="87">
        <v>51</v>
      </c>
      <c r="F11" s="170" t="s">
        <v>282</v>
      </c>
      <c r="G11" s="157" t="s">
        <v>354</v>
      </c>
      <c r="H11" s="158">
        <v>58.47</v>
      </c>
      <c r="I11" s="157">
        <v>1.2</v>
      </c>
      <c r="J11" s="181">
        <v>0.19</v>
      </c>
      <c r="K11" s="158">
        <v>0.3</v>
      </c>
      <c r="L11" s="19">
        <v>59.18</v>
      </c>
      <c r="M11" s="90">
        <v>14</v>
      </c>
    </row>
    <row r="12" spans="1:13" ht="15.75" x14ac:dyDescent="0.25">
      <c r="A12" s="154">
        <v>5</v>
      </c>
      <c r="B12" s="154">
        <v>251</v>
      </c>
      <c r="C12" s="155" t="s">
        <v>121</v>
      </c>
      <c r="D12" s="154" t="s">
        <v>122</v>
      </c>
      <c r="E12" s="87">
        <v>64</v>
      </c>
      <c r="F12" s="170" t="s">
        <v>275</v>
      </c>
      <c r="G12" s="157" t="s">
        <v>355</v>
      </c>
      <c r="H12" s="20">
        <v>46.55</v>
      </c>
      <c r="I12" s="157">
        <v>7</v>
      </c>
      <c r="J12" s="181">
        <v>1.1499999999999999</v>
      </c>
      <c r="K12" s="20">
        <v>1.35</v>
      </c>
      <c r="L12" s="19">
        <f t="shared" si="0"/>
        <v>51.05</v>
      </c>
      <c r="M12" s="90">
        <v>10</v>
      </c>
    </row>
    <row r="13" spans="1:13" ht="18.75" x14ac:dyDescent="0.3">
      <c r="A13" s="154">
        <v>6</v>
      </c>
      <c r="B13" s="154">
        <v>252</v>
      </c>
      <c r="C13" s="155" t="s">
        <v>151</v>
      </c>
      <c r="D13" s="154" t="s">
        <v>223</v>
      </c>
      <c r="E13" s="87">
        <v>48</v>
      </c>
      <c r="F13" s="170" t="s">
        <v>283</v>
      </c>
      <c r="G13" s="157" t="s">
        <v>356</v>
      </c>
      <c r="H13" s="158">
        <v>40.4</v>
      </c>
      <c r="I13" s="157">
        <v>1.4</v>
      </c>
      <c r="J13" s="181"/>
      <c r="K13" s="20">
        <v>0.15</v>
      </c>
      <c r="L13" s="19">
        <v>42.05</v>
      </c>
      <c r="M13" s="137">
        <v>3</v>
      </c>
    </row>
    <row r="14" spans="1:13" ht="15.75" x14ac:dyDescent="0.25">
      <c r="A14" s="154">
        <v>7</v>
      </c>
      <c r="B14" s="154">
        <v>255</v>
      </c>
      <c r="C14" s="155" t="s">
        <v>357</v>
      </c>
      <c r="D14" s="154" t="s">
        <v>106</v>
      </c>
      <c r="E14" s="87">
        <v>38</v>
      </c>
      <c r="F14" s="87" t="s">
        <v>289</v>
      </c>
      <c r="G14" s="157" t="s">
        <v>358</v>
      </c>
      <c r="H14" s="158">
        <v>57.08</v>
      </c>
      <c r="I14" s="157">
        <v>4</v>
      </c>
      <c r="J14" s="181">
        <v>0.25</v>
      </c>
      <c r="K14" s="20"/>
      <c r="L14" s="19">
        <v>60.43</v>
      </c>
      <c r="M14" s="90">
        <v>16</v>
      </c>
    </row>
    <row r="15" spans="1:13" ht="18.75" x14ac:dyDescent="0.3">
      <c r="A15" s="154">
        <v>8</v>
      </c>
      <c r="B15" s="154">
        <v>263</v>
      </c>
      <c r="C15" s="155" t="s">
        <v>101</v>
      </c>
      <c r="D15" s="154" t="s">
        <v>102</v>
      </c>
      <c r="E15" s="87">
        <v>22</v>
      </c>
      <c r="F15" s="87" t="s">
        <v>307</v>
      </c>
      <c r="G15" s="157" t="s">
        <v>359</v>
      </c>
      <c r="H15" s="158">
        <v>36.49</v>
      </c>
      <c r="I15" s="157">
        <v>1.3</v>
      </c>
      <c r="J15" s="181">
        <v>0.25</v>
      </c>
      <c r="K15" s="20"/>
      <c r="L15" s="19">
        <f t="shared" si="0"/>
        <v>37.54</v>
      </c>
      <c r="M15" s="138">
        <v>2</v>
      </c>
    </row>
    <row r="16" spans="1:13" ht="15.75" x14ac:dyDescent="0.25">
      <c r="A16" s="154">
        <v>9</v>
      </c>
      <c r="B16" s="154">
        <v>264</v>
      </c>
      <c r="C16" s="155" t="s">
        <v>177</v>
      </c>
      <c r="D16" s="154" t="s">
        <v>178</v>
      </c>
      <c r="E16" s="87">
        <v>31</v>
      </c>
      <c r="F16" s="87" t="s">
        <v>308</v>
      </c>
      <c r="G16" s="157" t="s">
        <v>360</v>
      </c>
      <c r="H16" s="20">
        <v>44.2</v>
      </c>
      <c r="I16" s="157">
        <v>1</v>
      </c>
      <c r="J16" s="181">
        <v>0.47</v>
      </c>
      <c r="K16" s="20"/>
      <c r="L16" s="19">
        <v>44.33</v>
      </c>
      <c r="M16" s="90">
        <v>6</v>
      </c>
    </row>
    <row r="17" spans="1:13" ht="15.75" x14ac:dyDescent="0.25">
      <c r="A17" s="154">
        <v>10</v>
      </c>
      <c r="B17" s="154">
        <v>265</v>
      </c>
      <c r="C17" s="155" t="s">
        <v>361</v>
      </c>
      <c r="D17" s="154" t="s">
        <v>108</v>
      </c>
      <c r="E17" s="87">
        <v>18</v>
      </c>
      <c r="F17" s="87" t="s">
        <v>309</v>
      </c>
      <c r="G17" s="157" t="s">
        <v>362</v>
      </c>
      <c r="H17" s="20">
        <v>55.2</v>
      </c>
      <c r="I17" s="157">
        <v>2.4</v>
      </c>
      <c r="J17" s="181">
        <v>0.25</v>
      </c>
      <c r="K17" s="20"/>
      <c r="L17" s="19">
        <f t="shared" si="0"/>
        <v>57.35</v>
      </c>
      <c r="M17" s="90">
        <v>13</v>
      </c>
    </row>
    <row r="18" spans="1:13" ht="15.75" x14ac:dyDescent="0.25">
      <c r="A18" s="154">
        <v>11</v>
      </c>
      <c r="B18" s="154">
        <v>266</v>
      </c>
      <c r="C18" s="184" t="s">
        <v>363</v>
      </c>
      <c r="D18" s="154" t="s">
        <v>364</v>
      </c>
      <c r="E18" s="87">
        <v>31</v>
      </c>
      <c r="F18" s="87" t="s">
        <v>310</v>
      </c>
      <c r="G18" s="157" t="s">
        <v>365</v>
      </c>
      <c r="H18" s="158">
        <v>42.32</v>
      </c>
      <c r="I18" s="157">
        <v>1.4</v>
      </c>
      <c r="J18" s="181"/>
      <c r="K18" s="20"/>
      <c r="L18" s="19">
        <v>44.12</v>
      </c>
      <c r="M18" s="90">
        <v>5</v>
      </c>
    </row>
    <row r="19" spans="1:13" ht="15.75" x14ac:dyDescent="0.25">
      <c r="A19" s="154">
        <v>12</v>
      </c>
      <c r="B19" s="154">
        <v>267</v>
      </c>
      <c r="C19" s="155" t="s">
        <v>182</v>
      </c>
      <c r="D19" s="154" t="s">
        <v>183</v>
      </c>
      <c r="E19" s="87">
        <v>54</v>
      </c>
      <c r="F19" s="87" t="s">
        <v>311</v>
      </c>
      <c r="G19" s="157" t="s">
        <v>366</v>
      </c>
      <c r="H19" s="158">
        <v>42.35</v>
      </c>
      <c r="I19" s="157">
        <v>1.3</v>
      </c>
      <c r="J19" s="181">
        <v>0.09</v>
      </c>
      <c r="K19" s="20">
        <v>0.45</v>
      </c>
      <c r="L19" s="19">
        <v>43.11</v>
      </c>
      <c r="M19" s="90">
        <v>4</v>
      </c>
    </row>
    <row r="20" spans="1:13" ht="15.75" x14ac:dyDescent="0.25">
      <c r="A20" s="154">
        <v>13</v>
      </c>
      <c r="B20" s="154">
        <v>268</v>
      </c>
      <c r="C20" s="155" t="s">
        <v>367</v>
      </c>
      <c r="D20" s="154" t="s">
        <v>368</v>
      </c>
      <c r="E20" s="87">
        <v>21</v>
      </c>
      <c r="F20" s="87" t="s">
        <v>312</v>
      </c>
      <c r="G20" s="157" t="s">
        <v>369</v>
      </c>
      <c r="H20" s="158">
        <v>49.2</v>
      </c>
      <c r="I20" s="157">
        <v>1.5</v>
      </c>
      <c r="J20" s="181"/>
      <c r="K20" s="20"/>
      <c r="L20" s="19">
        <v>51.1</v>
      </c>
      <c r="M20" s="90">
        <v>11</v>
      </c>
    </row>
    <row r="21" spans="1:13" s="173" customFormat="1" ht="18.75" x14ac:dyDescent="0.3">
      <c r="A21" s="154">
        <v>14</v>
      </c>
      <c r="B21" s="154">
        <v>269</v>
      </c>
      <c r="C21" s="155" t="s">
        <v>138</v>
      </c>
      <c r="D21" s="154" t="s">
        <v>132</v>
      </c>
      <c r="E21" s="87">
        <v>35</v>
      </c>
      <c r="F21" s="87" t="s">
        <v>313</v>
      </c>
      <c r="G21" s="157" t="s">
        <v>370</v>
      </c>
      <c r="H21" s="158">
        <v>34.53</v>
      </c>
      <c r="I21" s="157">
        <v>1</v>
      </c>
      <c r="J21" s="181">
        <v>0.17</v>
      </c>
      <c r="K21" s="20"/>
      <c r="L21" s="19">
        <f t="shared" si="0"/>
        <v>35.36</v>
      </c>
      <c r="M21" s="139">
        <v>1</v>
      </c>
    </row>
    <row r="22" spans="1:13" s="173" customFormat="1" ht="15.75" x14ac:dyDescent="0.25">
      <c r="A22" s="154">
        <v>15</v>
      </c>
      <c r="B22" s="154">
        <v>272</v>
      </c>
      <c r="C22" s="155" t="s">
        <v>144</v>
      </c>
      <c r="D22" s="154" t="s">
        <v>145</v>
      </c>
      <c r="E22" s="87">
        <v>33</v>
      </c>
      <c r="F22" s="87" t="s">
        <v>290</v>
      </c>
      <c r="G22" s="157" t="s">
        <v>371</v>
      </c>
      <c r="H22" s="158">
        <v>44.47</v>
      </c>
      <c r="I22" s="157">
        <v>4.0999999999999996</v>
      </c>
      <c r="J22" s="181"/>
      <c r="K22" s="20"/>
      <c r="L22" s="19">
        <f t="shared" si="0"/>
        <v>48.57</v>
      </c>
      <c r="M22" s="90">
        <v>9</v>
      </c>
    </row>
    <row r="23" spans="1:13" ht="15.75" x14ac:dyDescent="0.25">
      <c r="A23" s="154">
        <v>16</v>
      </c>
      <c r="B23" s="154">
        <v>273</v>
      </c>
      <c r="C23" s="155" t="s">
        <v>149</v>
      </c>
      <c r="D23" s="154" t="s">
        <v>150</v>
      </c>
      <c r="E23" s="87">
        <v>45</v>
      </c>
      <c r="F23" s="87" t="s">
        <v>291</v>
      </c>
      <c r="G23" s="157" t="s">
        <v>372</v>
      </c>
      <c r="H23" s="158">
        <v>44.44</v>
      </c>
      <c r="I23" s="157">
        <v>1.1000000000000001</v>
      </c>
      <c r="J23" s="157">
        <v>0.23</v>
      </c>
      <c r="K23" s="20"/>
      <c r="L23" s="19">
        <f t="shared" si="0"/>
        <v>45.31</v>
      </c>
      <c r="M23" s="90">
        <v>7</v>
      </c>
    </row>
    <row r="24" spans="1:13" x14ac:dyDescent="0.25">
      <c r="A24" s="256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</row>
    <row r="25" spans="1:13" x14ac:dyDescent="0.25">
      <c r="A25" s="258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</row>
    <row r="26" spans="1:13" x14ac:dyDescent="0.25">
      <c r="A26" s="258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</row>
    <row r="27" spans="1:13" x14ac:dyDescent="0.25">
      <c r="A27" s="260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</row>
    <row r="28" spans="1:13" ht="18.75" x14ac:dyDescent="0.25">
      <c r="A28" s="175"/>
      <c r="B28" s="247" t="s">
        <v>22</v>
      </c>
      <c r="C28" s="248"/>
      <c r="D28" s="249"/>
      <c r="E28" s="87"/>
      <c r="F28" s="87"/>
      <c r="G28" s="157"/>
      <c r="H28" s="20"/>
      <c r="I28" s="87"/>
      <c r="J28" s="17"/>
      <c r="K28" s="20"/>
      <c r="L28" s="19"/>
      <c r="M28" s="159"/>
    </row>
    <row r="29" spans="1:13" ht="15.75" x14ac:dyDescent="0.25">
      <c r="A29" s="160">
        <v>1</v>
      </c>
      <c r="B29" s="160">
        <v>209</v>
      </c>
      <c r="C29" s="161" t="s">
        <v>152</v>
      </c>
      <c r="D29" s="160" t="s">
        <v>153</v>
      </c>
      <c r="E29" s="87">
        <v>39</v>
      </c>
      <c r="F29" s="87" t="s">
        <v>294</v>
      </c>
      <c r="G29" s="157" t="s">
        <v>373</v>
      </c>
      <c r="H29" s="20">
        <v>42.3</v>
      </c>
      <c r="I29" s="157">
        <v>3</v>
      </c>
      <c r="J29" s="157">
        <v>1.19</v>
      </c>
      <c r="K29" s="158"/>
      <c r="L29" s="19">
        <v>44.11</v>
      </c>
      <c r="M29" s="90">
        <v>7</v>
      </c>
    </row>
    <row r="30" spans="1:13" ht="15.75" x14ac:dyDescent="0.25">
      <c r="A30" s="160">
        <v>2</v>
      </c>
      <c r="B30" s="160">
        <v>219</v>
      </c>
      <c r="C30" s="185" t="s">
        <v>126</v>
      </c>
      <c r="D30" s="160" t="s">
        <v>127</v>
      </c>
      <c r="E30" s="87">
        <v>16</v>
      </c>
      <c r="F30" s="87" t="s">
        <v>296</v>
      </c>
      <c r="G30" s="157" t="s">
        <v>374</v>
      </c>
      <c r="H30" s="20">
        <v>37.090000000000003</v>
      </c>
      <c r="I30" s="157">
        <v>1.2</v>
      </c>
      <c r="J30" s="157"/>
      <c r="K30" s="158"/>
      <c r="L30" s="19">
        <f t="shared" ref="L30:L35" si="1">SUM(H30+I30-J30-K30)</f>
        <v>38.290000000000006</v>
      </c>
      <c r="M30" s="90">
        <v>5</v>
      </c>
    </row>
    <row r="31" spans="1:13" ht="15.75" x14ac:dyDescent="0.25">
      <c r="A31" s="160">
        <v>3</v>
      </c>
      <c r="B31" s="160">
        <v>231</v>
      </c>
      <c r="C31" s="161" t="s">
        <v>113</v>
      </c>
      <c r="D31" s="160" t="s">
        <v>135</v>
      </c>
      <c r="E31" s="87">
        <v>48</v>
      </c>
      <c r="F31" s="87" t="s">
        <v>297</v>
      </c>
      <c r="G31" s="157" t="s">
        <v>375</v>
      </c>
      <c r="H31" s="158">
        <v>44.15</v>
      </c>
      <c r="I31" s="157">
        <v>7</v>
      </c>
      <c r="J31" s="157"/>
      <c r="K31" s="20">
        <v>0.15</v>
      </c>
      <c r="L31" s="19">
        <v>51</v>
      </c>
      <c r="M31" s="90">
        <v>9</v>
      </c>
    </row>
    <row r="32" spans="1:13" ht="15.75" x14ac:dyDescent="0.25">
      <c r="A32" s="160">
        <v>4</v>
      </c>
      <c r="B32" s="160">
        <v>247</v>
      </c>
      <c r="C32" s="161" t="s">
        <v>146</v>
      </c>
      <c r="D32" s="160" t="s">
        <v>147</v>
      </c>
      <c r="E32" s="87">
        <v>51</v>
      </c>
      <c r="F32" s="87" t="s">
        <v>298</v>
      </c>
      <c r="G32" s="157" t="s">
        <v>376</v>
      </c>
      <c r="H32" s="20">
        <v>45</v>
      </c>
      <c r="I32" s="157">
        <v>1</v>
      </c>
      <c r="J32" s="157"/>
      <c r="K32" s="158">
        <v>0.3</v>
      </c>
      <c r="L32" s="19">
        <v>45.3</v>
      </c>
      <c r="M32" s="90">
        <v>8</v>
      </c>
    </row>
    <row r="33" spans="1:13" ht="18.75" x14ac:dyDescent="0.3">
      <c r="A33" s="160">
        <v>5</v>
      </c>
      <c r="B33" s="160">
        <v>213</v>
      </c>
      <c r="C33" s="161" t="s">
        <v>99</v>
      </c>
      <c r="D33" s="160" t="s">
        <v>100</v>
      </c>
      <c r="E33" s="87">
        <v>43</v>
      </c>
      <c r="F33" s="87" t="s">
        <v>299</v>
      </c>
      <c r="G33" s="157" t="s">
        <v>377</v>
      </c>
      <c r="H33" s="158">
        <v>28.47</v>
      </c>
      <c r="I33" s="157">
        <v>0.4</v>
      </c>
      <c r="J33" s="157">
        <v>1</v>
      </c>
      <c r="K33" s="158"/>
      <c r="L33" s="19">
        <v>28.27</v>
      </c>
      <c r="M33" s="139">
        <v>1</v>
      </c>
    </row>
    <row r="34" spans="1:13" ht="15.75" x14ac:dyDescent="0.25">
      <c r="A34" s="160">
        <v>6</v>
      </c>
      <c r="B34" s="160">
        <v>257</v>
      </c>
      <c r="C34" s="161" t="s">
        <v>118</v>
      </c>
      <c r="D34" s="160" t="s">
        <v>119</v>
      </c>
      <c r="E34" s="87">
        <v>29</v>
      </c>
      <c r="F34" s="87" t="s">
        <v>301</v>
      </c>
      <c r="G34" s="157" t="s">
        <v>378</v>
      </c>
      <c r="H34" s="158">
        <v>38.21</v>
      </c>
      <c r="I34" s="157">
        <v>0.4</v>
      </c>
      <c r="J34" s="157"/>
      <c r="K34" s="158"/>
      <c r="L34" s="19">
        <v>39.01</v>
      </c>
      <c r="M34" s="90">
        <v>6</v>
      </c>
    </row>
    <row r="35" spans="1:13" ht="18.75" x14ac:dyDescent="0.3">
      <c r="A35" s="160">
        <v>7</v>
      </c>
      <c r="B35" s="160">
        <v>258</v>
      </c>
      <c r="C35" s="161" t="s">
        <v>109</v>
      </c>
      <c r="D35" s="160" t="s">
        <v>110</v>
      </c>
      <c r="E35" s="87">
        <v>57</v>
      </c>
      <c r="F35" s="87" t="s">
        <v>302</v>
      </c>
      <c r="G35" s="157" t="s">
        <v>379</v>
      </c>
      <c r="H35" s="158">
        <v>38.07</v>
      </c>
      <c r="I35" s="157">
        <v>0.5</v>
      </c>
      <c r="J35" s="157"/>
      <c r="K35" s="158">
        <v>1</v>
      </c>
      <c r="L35" s="19">
        <f t="shared" si="1"/>
        <v>37.57</v>
      </c>
      <c r="M35" s="137">
        <v>3</v>
      </c>
    </row>
    <row r="36" spans="1:13" ht="15.75" x14ac:dyDescent="0.25">
      <c r="A36" s="160">
        <v>8</v>
      </c>
      <c r="B36" s="160">
        <v>260</v>
      </c>
      <c r="C36" s="161" t="s">
        <v>162</v>
      </c>
      <c r="D36" s="160" t="s">
        <v>163</v>
      </c>
      <c r="E36" s="87">
        <v>53</v>
      </c>
      <c r="F36" s="87" t="s">
        <v>303</v>
      </c>
      <c r="G36" s="157" t="s">
        <v>380</v>
      </c>
      <c r="H36" s="158">
        <v>37.47</v>
      </c>
      <c r="I36" s="157">
        <v>1</v>
      </c>
      <c r="J36" s="157"/>
      <c r="K36" s="158">
        <v>0.4</v>
      </c>
      <c r="L36" s="19">
        <v>38.07</v>
      </c>
      <c r="M36" s="90">
        <v>4</v>
      </c>
    </row>
    <row r="37" spans="1:13" ht="18.75" x14ac:dyDescent="0.3">
      <c r="A37" s="160">
        <v>9</v>
      </c>
      <c r="B37" s="160">
        <v>263</v>
      </c>
      <c r="C37" s="161" t="s">
        <v>111</v>
      </c>
      <c r="D37" s="160" t="s">
        <v>112</v>
      </c>
      <c r="E37" s="87">
        <v>53</v>
      </c>
      <c r="F37" s="87" t="s">
        <v>304</v>
      </c>
      <c r="G37" s="157" t="s">
        <v>381</v>
      </c>
      <c r="H37" s="158">
        <v>35.200000000000003</v>
      </c>
      <c r="I37" s="157">
        <v>1</v>
      </c>
      <c r="J37" s="157">
        <v>0.34</v>
      </c>
      <c r="K37" s="158">
        <v>0.4</v>
      </c>
      <c r="L37" s="19">
        <v>35.06</v>
      </c>
      <c r="M37" s="138">
        <v>2</v>
      </c>
    </row>
    <row r="38" spans="1:13" ht="15.75" x14ac:dyDescent="0.25">
      <c r="A38" s="160"/>
      <c r="B38" s="160"/>
      <c r="C38" s="161"/>
      <c r="D38" s="160"/>
      <c r="E38" s="87"/>
      <c r="F38" s="87"/>
      <c r="G38" s="157"/>
      <c r="H38" s="158"/>
      <c r="I38" s="157"/>
      <c r="J38" s="17"/>
      <c r="K38" s="20"/>
      <c r="L38" s="19"/>
      <c r="M38" s="90"/>
    </row>
    <row r="39" spans="1:13" x14ac:dyDescent="0.25">
      <c r="A39" s="253"/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5"/>
    </row>
    <row r="40" spans="1:13" ht="18.75" x14ac:dyDescent="0.25">
      <c r="A40" s="175"/>
      <c r="B40" s="250" t="s">
        <v>47</v>
      </c>
      <c r="C40" s="251"/>
      <c r="D40" s="252"/>
      <c r="E40" s="87"/>
      <c r="F40" s="87"/>
      <c r="G40" s="157"/>
      <c r="H40" s="20"/>
      <c r="I40" s="87"/>
      <c r="J40" s="17"/>
      <c r="K40" s="20"/>
      <c r="L40" s="19"/>
      <c r="M40" s="162"/>
    </row>
    <row r="41" spans="1:13" ht="18.75" x14ac:dyDescent="0.3">
      <c r="A41" s="163">
        <v>1</v>
      </c>
      <c r="B41" s="163">
        <v>237</v>
      </c>
      <c r="C41" s="164" t="s">
        <v>133</v>
      </c>
      <c r="D41" s="163" t="s">
        <v>134</v>
      </c>
      <c r="E41" s="87">
        <v>10</v>
      </c>
      <c r="F41" s="87" t="s">
        <v>279</v>
      </c>
      <c r="G41" s="165" t="s">
        <v>345</v>
      </c>
      <c r="H41" s="166">
        <v>47.1</v>
      </c>
      <c r="I41" s="157">
        <v>2</v>
      </c>
      <c r="J41" s="157">
        <v>0.42</v>
      </c>
      <c r="K41" s="20"/>
      <c r="L41" s="19">
        <v>49.08</v>
      </c>
      <c r="M41" s="137">
        <v>3</v>
      </c>
    </row>
    <row r="42" spans="1:13" ht="15.75" x14ac:dyDescent="0.25">
      <c r="A42" s="163">
        <v>2</v>
      </c>
      <c r="B42" s="163">
        <v>246</v>
      </c>
      <c r="C42" s="183" t="s">
        <v>256</v>
      </c>
      <c r="D42" s="163" t="s">
        <v>147</v>
      </c>
      <c r="E42" s="87">
        <v>10</v>
      </c>
      <c r="F42" s="87" t="s">
        <v>280</v>
      </c>
      <c r="G42" s="165" t="s">
        <v>346</v>
      </c>
      <c r="H42" s="166">
        <v>59.49</v>
      </c>
      <c r="I42" s="157">
        <v>2</v>
      </c>
      <c r="J42" s="157"/>
      <c r="K42" s="20"/>
      <c r="L42" s="19">
        <f t="shared" ref="L42:L44" si="2">SUM(H42+I42-J42)</f>
        <v>61.49</v>
      </c>
      <c r="M42" s="90">
        <v>4</v>
      </c>
    </row>
    <row r="43" spans="1:13" ht="18.75" x14ac:dyDescent="0.3">
      <c r="A43" s="163">
        <v>3</v>
      </c>
      <c r="B43" s="163">
        <v>256</v>
      </c>
      <c r="C43" s="164" t="s">
        <v>347</v>
      </c>
      <c r="D43" s="168" t="s">
        <v>348</v>
      </c>
      <c r="E43" s="87">
        <v>14</v>
      </c>
      <c r="F43" s="87" t="s">
        <v>273</v>
      </c>
      <c r="G43" s="165" t="s">
        <v>349</v>
      </c>
      <c r="H43" s="166">
        <v>34.200000000000003</v>
      </c>
      <c r="I43" s="157">
        <v>1.1000000000000001</v>
      </c>
      <c r="J43" s="157"/>
      <c r="K43" s="25"/>
      <c r="L43" s="19">
        <f t="shared" si="2"/>
        <v>35.300000000000004</v>
      </c>
      <c r="M43" s="139">
        <v>1</v>
      </c>
    </row>
    <row r="44" spans="1:13" ht="18.75" x14ac:dyDescent="0.3">
      <c r="A44" s="163">
        <v>4</v>
      </c>
      <c r="B44" s="163">
        <v>270</v>
      </c>
      <c r="C44" s="167" t="s">
        <v>131</v>
      </c>
      <c r="D44" s="168" t="s">
        <v>278</v>
      </c>
      <c r="E44" s="87">
        <v>13</v>
      </c>
      <c r="F44" s="87" t="s">
        <v>274</v>
      </c>
      <c r="G44" s="165" t="s">
        <v>350</v>
      </c>
      <c r="H44" s="166">
        <v>45.15</v>
      </c>
      <c r="I44" s="157">
        <v>1.3</v>
      </c>
      <c r="J44" s="157"/>
      <c r="K44" s="25"/>
      <c r="L44" s="19">
        <f t="shared" si="2"/>
        <v>46.449999999999996</v>
      </c>
      <c r="M44" s="138">
        <v>2</v>
      </c>
    </row>
    <row r="45" spans="1:13" x14ac:dyDescent="0.25">
      <c r="A45" s="175"/>
      <c r="B45" s="175"/>
      <c r="C45" s="31"/>
      <c r="D45" s="16"/>
      <c r="E45" s="16"/>
      <c r="F45" s="16"/>
      <c r="G45" s="157"/>
      <c r="H45" s="20"/>
      <c r="I45" s="87"/>
      <c r="J45" s="17"/>
      <c r="K45" s="25"/>
      <c r="L45" s="19"/>
      <c r="M45" s="162"/>
    </row>
  </sheetData>
  <mergeCells count="13">
    <mergeCell ref="C1:J1"/>
    <mergeCell ref="A3:G3"/>
    <mergeCell ref="I3:M3"/>
    <mergeCell ref="A5:A6"/>
    <mergeCell ref="B5:B6"/>
    <mergeCell ref="C5:C6"/>
    <mergeCell ref="D5:D6"/>
    <mergeCell ref="E5:M5"/>
    <mergeCell ref="B7:D7"/>
    <mergeCell ref="A24:M27"/>
    <mergeCell ref="B28:D28"/>
    <mergeCell ref="A39:M39"/>
    <mergeCell ref="B40:D4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11</vt:i4>
      </vt:variant>
    </vt:vector>
  </HeadingPairs>
  <TitlesOfParts>
    <vt:vector size="11" baseType="lpstr">
      <vt:lpstr>Alūksnes ziema2023</vt:lpstr>
      <vt:lpstr>Lizums 2023</vt:lpstr>
      <vt:lpstr>Barkava 2023</vt:lpstr>
      <vt:lpstr>Litene 2023</vt:lpstr>
      <vt:lpstr>Varakļāni 2023</vt:lpstr>
      <vt:lpstr>Alūksne 2023</vt:lpstr>
      <vt:lpstr>Kolka 2023</vt:lpstr>
      <vt:lpstr>Jaunlaicene 2023</vt:lpstr>
      <vt:lpstr>Velēna 2023</vt:lpstr>
      <vt:lpstr>Līvāni 2023</vt:lpstr>
      <vt:lpstr>Priekuļi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2023-10-07T18:20:09Z</cp:lastPrinted>
  <dcterms:created xsi:type="dcterms:W3CDTF">2023-02-25T16:23:35Z</dcterms:created>
  <dcterms:modified xsi:type="dcterms:W3CDTF">2023-10-07T18:22:05Z</dcterms:modified>
</cp:coreProperties>
</file>