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490" windowHeight="7755" firstSheet="6" activeTab="9"/>
  </bookViews>
  <sheets>
    <sheet name="ALŪKSNES ZIEMA 2022" sheetId="1" r:id="rId1"/>
    <sheet name="Lizums 2022" sheetId="2" r:id="rId2"/>
    <sheet name="Barkava 2022" sheetId="3" r:id="rId3"/>
    <sheet name="Litene 2022" sheetId="4" r:id="rId4"/>
    <sheet name="Varakļāni 2022" sheetId="5" r:id="rId5"/>
    <sheet name="Kolka 2022" sheetId="6" r:id="rId6"/>
    <sheet name="Alūksne 2022" sheetId="7" r:id="rId7"/>
    <sheet name="Jaunlaicene stipro skrējiens" sheetId="8" r:id="rId8"/>
    <sheet name="Velēna Stipro skrējiens" sheetId="9" r:id="rId9"/>
    <sheet name="Priekuļi 2022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0" l="1"/>
  <c r="N8" i="10"/>
  <c r="N11" i="10"/>
  <c r="N12" i="10"/>
  <c r="J11" i="10"/>
  <c r="J12" i="10"/>
  <c r="F11" i="10"/>
  <c r="F12" i="10"/>
  <c r="N41" i="10"/>
  <c r="J41" i="10"/>
  <c r="F41" i="10"/>
  <c r="N40" i="10"/>
  <c r="J40" i="10"/>
  <c r="F40" i="10"/>
  <c r="N39" i="10"/>
  <c r="J39" i="10"/>
  <c r="F39" i="10"/>
  <c r="N38" i="10"/>
  <c r="J38" i="10"/>
  <c r="F38" i="10"/>
  <c r="N37" i="10"/>
  <c r="J37" i="10"/>
  <c r="F37" i="10"/>
  <c r="N36" i="10"/>
  <c r="J36" i="10"/>
  <c r="F36" i="10"/>
  <c r="N35" i="10"/>
  <c r="J35" i="10"/>
  <c r="F35" i="10"/>
  <c r="N32" i="10"/>
  <c r="J32" i="10"/>
  <c r="F32" i="10"/>
  <c r="N31" i="10"/>
  <c r="J31" i="10"/>
  <c r="F31" i="10"/>
  <c r="N30" i="10"/>
  <c r="J30" i="10"/>
  <c r="F30" i="10"/>
  <c r="N27" i="10"/>
  <c r="J27" i="10"/>
  <c r="F27" i="10"/>
  <c r="N26" i="10"/>
  <c r="F26" i="10"/>
  <c r="N25" i="10"/>
  <c r="J25" i="10"/>
  <c r="F25" i="10"/>
  <c r="N24" i="10"/>
  <c r="J24" i="10"/>
  <c r="F24" i="10"/>
  <c r="N23" i="10"/>
  <c r="J23" i="10"/>
  <c r="F23" i="10"/>
  <c r="N22" i="10"/>
  <c r="J22" i="10"/>
  <c r="F22" i="10"/>
  <c r="N19" i="10"/>
  <c r="J19" i="10"/>
  <c r="F19" i="10"/>
  <c r="N18" i="10"/>
  <c r="J18" i="10"/>
  <c r="F18" i="10"/>
  <c r="N17" i="10"/>
  <c r="J17" i="10"/>
  <c r="F17" i="10"/>
  <c r="N16" i="10"/>
  <c r="J16" i="10"/>
  <c r="F16" i="10"/>
  <c r="N13" i="10"/>
  <c r="J13" i="10"/>
  <c r="F13" i="10"/>
  <c r="N10" i="10"/>
  <c r="J10" i="10"/>
  <c r="F10" i="10"/>
  <c r="N9" i="10"/>
  <c r="J9" i="10"/>
  <c r="F9" i="10"/>
  <c r="J8" i="10"/>
  <c r="F8" i="10"/>
  <c r="Q26" i="10" l="1"/>
  <c r="Q16" i="10"/>
  <c r="Q8" i="10"/>
  <c r="Q13" i="10"/>
  <c r="Q19" i="10"/>
  <c r="Q32" i="10"/>
  <c r="Q38" i="10"/>
  <c r="Q23" i="10"/>
  <c r="Q31" i="10"/>
  <c r="Q37" i="10"/>
  <c r="Q41" i="10"/>
  <c r="Q10" i="10"/>
  <c r="Q18" i="10"/>
  <c r="Q25" i="10"/>
  <c r="Q30" i="10"/>
  <c r="Q36" i="10"/>
  <c r="Q40" i="10"/>
  <c r="Q17" i="10"/>
  <c r="Q22" i="10"/>
  <c r="Q24" i="10"/>
  <c r="Q27" i="10"/>
  <c r="Q35" i="10"/>
  <c r="Q39" i="10"/>
  <c r="Q9" i="10"/>
  <c r="Q12" i="10"/>
  <c r="Q11" i="10"/>
  <c r="L13" i="9"/>
  <c r="L26" i="9"/>
  <c r="L27" i="9"/>
  <c r="L28" i="9"/>
  <c r="L24" i="9"/>
  <c r="L41" i="9"/>
  <c r="L32" i="9"/>
  <c r="L16" i="9"/>
  <c r="L18" i="9"/>
  <c r="L21" i="9"/>
  <c r="L37" i="9"/>
  <c r="L35" i="9"/>
  <c r="L29" i="9"/>
  <c r="L25" i="9"/>
  <c r="L15" i="9"/>
  <c r="L14" i="9"/>
  <c r="L12" i="9"/>
  <c r="L9" i="9"/>
  <c r="L8" i="9"/>
  <c r="L32" i="8" l="1"/>
  <c r="L25" i="8"/>
  <c r="L15" i="8"/>
  <c r="L10" i="8"/>
  <c r="L34" i="8"/>
  <c r="L30" i="8"/>
  <c r="L26" i="8"/>
  <c r="L24" i="8"/>
  <c r="L22" i="8"/>
  <c r="L21" i="8"/>
  <c r="L14" i="8"/>
  <c r="L12" i="8"/>
  <c r="L11" i="8"/>
  <c r="L9" i="8"/>
  <c r="L8" i="8"/>
  <c r="N19" i="7" l="1"/>
  <c r="F18" i="7"/>
  <c r="F15" i="7"/>
  <c r="N42" i="7"/>
  <c r="J42" i="7"/>
  <c r="F42" i="7"/>
  <c r="N17" i="7"/>
  <c r="N18" i="7"/>
  <c r="J17" i="7"/>
  <c r="J18" i="7"/>
  <c r="J19" i="7"/>
  <c r="F17" i="7"/>
  <c r="F19" i="7"/>
  <c r="Q19" i="7" s="1"/>
  <c r="N43" i="7"/>
  <c r="J43" i="7"/>
  <c r="F43" i="7"/>
  <c r="N41" i="7"/>
  <c r="J41" i="7"/>
  <c r="F41" i="7"/>
  <c r="N40" i="7"/>
  <c r="J40" i="7"/>
  <c r="F40" i="7"/>
  <c r="N39" i="7"/>
  <c r="J39" i="7"/>
  <c r="F39" i="7"/>
  <c r="N38" i="7"/>
  <c r="J38" i="7"/>
  <c r="F38" i="7"/>
  <c r="N37" i="7"/>
  <c r="J37" i="7"/>
  <c r="F37" i="7"/>
  <c r="N34" i="7"/>
  <c r="J34" i="7"/>
  <c r="F34" i="7"/>
  <c r="N33" i="7"/>
  <c r="J33" i="7"/>
  <c r="F33" i="7"/>
  <c r="N32" i="7"/>
  <c r="J32" i="7"/>
  <c r="F32" i="7"/>
  <c r="N29" i="7"/>
  <c r="J29" i="7"/>
  <c r="F29" i="7"/>
  <c r="N28" i="7"/>
  <c r="F28" i="7"/>
  <c r="N27" i="7"/>
  <c r="J27" i="7"/>
  <c r="F27" i="7"/>
  <c r="N26" i="7"/>
  <c r="J26" i="7"/>
  <c r="F26" i="7"/>
  <c r="N25" i="7"/>
  <c r="J25" i="7"/>
  <c r="F25" i="7"/>
  <c r="N24" i="7"/>
  <c r="J24" i="7"/>
  <c r="F24" i="7"/>
  <c r="N23" i="7"/>
  <c r="J23" i="7"/>
  <c r="F23" i="7"/>
  <c r="N22" i="7"/>
  <c r="J22" i="7"/>
  <c r="F22" i="7"/>
  <c r="N16" i="7"/>
  <c r="J16" i="7"/>
  <c r="F16" i="7"/>
  <c r="N15" i="7"/>
  <c r="J15" i="7"/>
  <c r="N14" i="7"/>
  <c r="J14" i="7"/>
  <c r="F14" i="7"/>
  <c r="N11" i="7"/>
  <c r="J11" i="7"/>
  <c r="F11" i="7"/>
  <c r="N10" i="7"/>
  <c r="J10" i="7"/>
  <c r="F10" i="7"/>
  <c r="N9" i="7"/>
  <c r="J9" i="7"/>
  <c r="F9" i="7"/>
  <c r="J8" i="7"/>
  <c r="F8" i="7"/>
  <c r="Q42" i="7" l="1"/>
  <c r="Q22" i="7"/>
  <c r="Q11" i="7"/>
  <c r="Q18" i="7"/>
  <c r="Q10" i="7"/>
  <c r="Q16" i="7"/>
  <c r="Q25" i="7"/>
  <c r="Q29" i="7"/>
  <c r="Q37" i="7"/>
  <c r="Q41" i="7"/>
  <c r="Q17" i="7"/>
  <c r="Q24" i="7"/>
  <c r="Q34" i="7"/>
  <c r="Q40" i="7"/>
  <c r="Q9" i="7"/>
  <c r="Q15" i="7"/>
  <c r="Q27" i="7"/>
  <c r="Q33" i="7"/>
  <c r="Q39" i="7"/>
  <c r="Q14" i="7"/>
  <c r="Q23" i="7"/>
  <c r="Q26" i="7"/>
  <c r="Q32" i="7"/>
  <c r="Q38" i="7"/>
  <c r="Q43" i="7"/>
  <c r="N39" i="6"/>
  <c r="N40" i="6"/>
  <c r="N25" i="6"/>
  <c r="N26" i="6"/>
  <c r="N27" i="6"/>
  <c r="J25" i="6"/>
  <c r="J26" i="6"/>
  <c r="J27" i="6"/>
  <c r="F25" i="6"/>
  <c r="F26" i="6"/>
  <c r="F27" i="6"/>
  <c r="F20" i="6"/>
  <c r="F19" i="6"/>
  <c r="F21" i="6"/>
  <c r="F22" i="6"/>
  <c r="F23" i="6"/>
  <c r="F24" i="6"/>
  <c r="F28" i="6"/>
  <c r="N41" i="6"/>
  <c r="J41" i="6"/>
  <c r="F41" i="6"/>
  <c r="J40" i="6"/>
  <c r="F40" i="6"/>
  <c r="J39" i="6"/>
  <c r="F39" i="6"/>
  <c r="N38" i="6"/>
  <c r="J38" i="6"/>
  <c r="F38" i="6"/>
  <c r="N37" i="6"/>
  <c r="J37" i="6"/>
  <c r="F37" i="6"/>
  <c r="N36" i="6"/>
  <c r="J36" i="6"/>
  <c r="F36" i="6"/>
  <c r="N33" i="6"/>
  <c r="J33" i="6"/>
  <c r="F33" i="6"/>
  <c r="N32" i="6"/>
  <c r="J32" i="6"/>
  <c r="F32" i="6"/>
  <c r="N31" i="6"/>
  <c r="J31" i="6"/>
  <c r="F31" i="6"/>
  <c r="N28" i="6"/>
  <c r="J28" i="6"/>
  <c r="N24" i="6"/>
  <c r="J24" i="6"/>
  <c r="N23" i="6"/>
  <c r="J23" i="6"/>
  <c r="N22" i="6"/>
  <c r="J22" i="6"/>
  <c r="N21" i="6"/>
  <c r="J21" i="6"/>
  <c r="N20" i="6"/>
  <c r="Q20" i="6" s="1"/>
  <c r="J20" i="6"/>
  <c r="N19" i="6"/>
  <c r="J19" i="6"/>
  <c r="N16" i="6"/>
  <c r="J16" i="6"/>
  <c r="F16" i="6"/>
  <c r="N15" i="6"/>
  <c r="J15" i="6"/>
  <c r="F15" i="6"/>
  <c r="N14" i="6"/>
  <c r="J14" i="6"/>
  <c r="F14" i="6"/>
  <c r="N11" i="6"/>
  <c r="J11" i="6"/>
  <c r="F11" i="6"/>
  <c r="N10" i="6"/>
  <c r="J10" i="6"/>
  <c r="F10" i="6"/>
  <c r="N9" i="6"/>
  <c r="J9" i="6"/>
  <c r="F9" i="6"/>
  <c r="N8" i="6"/>
  <c r="J8" i="6"/>
  <c r="F8" i="6"/>
  <c r="Q27" i="6" l="1"/>
  <c r="Q26" i="6"/>
  <c r="Q25" i="6"/>
  <c r="Q40" i="6"/>
  <c r="Q16" i="6"/>
  <c r="Q21" i="6"/>
  <c r="Q28" i="6"/>
  <c r="Q36" i="6"/>
  <c r="Q39" i="6"/>
  <c r="Q14" i="6"/>
  <c r="Q9" i="6"/>
  <c r="Q15" i="6"/>
  <c r="Q19" i="6"/>
  <c r="Q22" i="6"/>
  <c r="Q31" i="6"/>
  <c r="Q37" i="6"/>
  <c r="Q11" i="6"/>
  <c r="Q24" i="6"/>
  <c r="Q33" i="6"/>
  <c r="Q41" i="6"/>
  <c r="Q8" i="6"/>
  <c r="Q10" i="6"/>
  <c r="Q23" i="6"/>
  <c r="Q32" i="6"/>
  <c r="Q38" i="6"/>
  <c r="N18" i="5"/>
  <c r="N19" i="5"/>
  <c r="J18" i="5"/>
  <c r="J19" i="5"/>
  <c r="F18" i="5"/>
  <c r="F19" i="5"/>
  <c r="N37" i="5"/>
  <c r="J23" i="5"/>
  <c r="N43" i="5"/>
  <c r="J43" i="5"/>
  <c r="F43" i="5"/>
  <c r="J42" i="5"/>
  <c r="F42" i="5"/>
  <c r="N41" i="5"/>
  <c r="J41" i="5"/>
  <c r="F41" i="5"/>
  <c r="N40" i="5"/>
  <c r="J40" i="5"/>
  <c r="F40" i="5"/>
  <c r="N39" i="5"/>
  <c r="J39" i="5"/>
  <c r="F39" i="5"/>
  <c r="N38" i="5"/>
  <c r="J38" i="5"/>
  <c r="F38" i="5"/>
  <c r="J37" i="5"/>
  <c r="F37" i="5"/>
  <c r="N34" i="5"/>
  <c r="J34" i="5"/>
  <c r="F34" i="5"/>
  <c r="N33" i="5"/>
  <c r="J33" i="5"/>
  <c r="F33" i="5"/>
  <c r="N32" i="5"/>
  <c r="J32" i="5"/>
  <c r="F32" i="5"/>
  <c r="N29" i="5"/>
  <c r="J29" i="5"/>
  <c r="F29" i="5"/>
  <c r="N28" i="5"/>
  <c r="J28" i="5"/>
  <c r="F28" i="5"/>
  <c r="N27" i="5"/>
  <c r="J27" i="5"/>
  <c r="F27" i="5"/>
  <c r="N26" i="5"/>
  <c r="J26" i="5"/>
  <c r="F26" i="5"/>
  <c r="N25" i="5"/>
  <c r="J25" i="5"/>
  <c r="F25" i="5"/>
  <c r="N24" i="5"/>
  <c r="J24" i="5"/>
  <c r="N23" i="5"/>
  <c r="F23" i="5"/>
  <c r="N20" i="5"/>
  <c r="J20" i="5"/>
  <c r="F20" i="5"/>
  <c r="N17" i="5"/>
  <c r="J17" i="5"/>
  <c r="F17" i="5"/>
  <c r="N16" i="5"/>
  <c r="J16" i="5"/>
  <c r="F16" i="5"/>
  <c r="N13" i="5"/>
  <c r="J13" i="5"/>
  <c r="F13" i="5"/>
  <c r="N12" i="5"/>
  <c r="J12" i="5"/>
  <c r="F12" i="5"/>
  <c r="N11" i="5"/>
  <c r="J11" i="5"/>
  <c r="F11" i="5"/>
  <c r="N10" i="5"/>
  <c r="J10" i="5"/>
  <c r="F10" i="5"/>
  <c r="J9" i="5"/>
  <c r="F9" i="5"/>
  <c r="N8" i="5"/>
  <c r="J8" i="5"/>
  <c r="F8" i="5"/>
  <c r="Q18" i="5" l="1"/>
  <c r="Q16" i="5"/>
  <c r="Q19" i="5"/>
  <c r="Q23" i="5"/>
  <c r="Q20" i="5"/>
  <c r="Q37" i="5"/>
  <c r="Q40" i="5"/>
  <c r="Q17" i="5"/>
  <c r="Q39" i="5"/>
  <c r="Q43" i="5"/>
  <c r="Q11" i="5"/>
  <c r="Q10" i="5"/>
  <c r="Q13" i="5"/>
  <c r="Q25" i="5"/>
  <c r="Q8" i="5"/>
  <c r="Q12" i="5"/>
  <c r="Q34" i="5"/>
  <c r="Q38" i="5"/>
  <c r="Q41" i="5"/>
  <c r="Q33" i="5"/>
  <c r="Q32" i="5"/>
  <c r="Q28" i="5"/>
  <c r="Q27" i="5"/>
  <c r="Q26" i="5"/>
  <c r="Q29" i="5"/>
  <c r="J19" i="4"/>
  <c r="Q35" i="4"/>
  <c r="N35" i="4"/>
  <c r="F35" i="4"/>
  <c r="J35" i="4"/>
  <c r="F36" i="4"/>
  <c r="J36" i="4"/>
  <c r="N36" i="4"/>
  <c r="F29" i="4"/>
  <c r="J29" i="4"/>
  <c r="N29" i="4"/>
  <c r="F30" i="4"/>
  <c r="J30" i="4"/>
  <c r="N30" i="4"/>
  <c r="F31" i="4"/>
  <c r="J31" i="4"/>
  <c r="N31" i="4"/>
  <c r="F32" i="4"/>
  <c r="J32" i="4"/>
  <c r="N32" i="4"/>
  <c r="N23" i="4"/>
  <c r="J23" i="4"/>
  <c r="F23" i="4"/>
  <c r="N26" i="4"/>
  <c r="J26" i="4"/>
  <c r="F26" i="4"/>
  <c r="N25" i="4"/>
  <c r="J25" i="4"/>
  <c r="F25" i="4"/>
  <c r="N24" i="4"/>
  <c r="J24" i="4"/>
  <c r="F24" i="4"/>
  <c r="N22" i="4"/>
  <c r="J22" i="4"/>
  <c r="F22" i="4"/>
  <c r="N21" i="4"/>
  <c r="J21" i="4"/>
  <c r="F21" i="4"/>
  <c r="N20" i="4"/>
  <c r="J20" i="4"/>
  <c r="F20" i="4"/>
  <c r="N19" i="4"/>
  <c r="F19" i="4"/>
  <c r="N16" i="4"/>
  <c r="J16" i="4"/>
  <c r="F16" i="4"/>
  <c r="N15" i="4"/>
  <c r="J15" i="4"/>
  <c r="F15" i="4"/>
  <c r="N14" i="4"/>
  <c r="J14" i="4"/>
  <c r="F14" i="4"/>
  <c r="N11" i="4"/>
  <c r="J11" i="4"/>
  <c r="F11" i="4"/>
  <c r="N10" i="4"/>
  <c r="J10" i="4"/>
  <c r="F10" i="4"/>
  <c r="N9" i="4"/>
  <c r="J9" i="4"/>
  <c r="F9" i="4"/>
  <c r="N8" i="4"/>
  <c r="J8" i="4"/>
  <c r="F8" i="4"/>
  <c r="Q29" i="4" l="1"/>
  <c r="Q19" i="4"/>
  <c r="Q30" i="4"/>
  <c r="Q31" i="4"/>
  <c r="Q32" i="4"/>
  <c r="Q36" i="4"/>
  <c r="Q23" i="4"/>
  <c r="Q14" i="4"/>
  <c r="Q20" i="4"/>
  <c r="Q25" i="4"/>
  <c r="Q8" i="4"/>
  <c r="Q11" i="4"/>
  <c r="Q16" i="4"/>
  <c r="Q22" i="4"/>
  <c r="Q10" i="4"/>
  <c r="Q15" i="4"/>
  <c r="Q21" i="4"/>
  <c r="Q26" i="4"/>
  <c r="Q9" i="4"/>
  <c r="Q24" i="4"/>
  <c r="J32" i="3"/>
  <c r="N41" i="3"/>
  <c r="N42" i="3"/>
  <c r="N43" i="3"/>
  <c r="N44" i="3"/>
  <c r="J41" i="3"/>
  <c r="J42" i="3"/>
  <c r="J43" i="3"/>
  <c r="J44" i="3"/>
  <c r="F41" i="3"/>
  <c r="Q41" i="3" s="1"/>
  <c r="F42" i="3"/>
  <c r="F43" i="3"/>
  <c r="Q43" i="3" s="1"/>
  <c r="F44" i="3"/>
  <c r="N35" i="3"/>
  <c r="N36" i="3"/>
  <c r="N37" i="3"/>
  <c r="J35" i="3"/>
  <c r="J36" i="3"/>
  <c r="J37" i="3"/>
  <c r="F35" i="3"/>
  <c r="F36" i="3"/>
  <c r="F37" i="3"/>
  <c r="N26" i="3"/>
  <c r="N27" i="3"/>
  <c r="N28" i="3"/>
  <c r="N29" i="3"/>
  <c r="J26" i="3"/>
  <c r="J27" i="3"/>
  <c r="J28" i="3"/>
  <c r="J29" i="3"/>
  <c r="F26" i="3"/>
  <c r="Q26" i="3" s="1"/>
  <c r="F27" i="3"/>
  <c r="Q27" i="3" s="1"/>
  <c r="F28" i="3"/>
  <c r="Q28" i="3" s="1"/>
  <c r="F29" i="3"/>
  <c r="Q29" i="3" s="1"/>
  <c r="N14" i="3"/>
  <c r="J14" i="3"/>
  <c r="F14" i="3"/>
  <c r="N34" i="3"/>
  <c r="N46" i="3"/>
  <c r="J46" i="3"/>
  <c r="F46" i="3"/>
  <c r="N45" i="3"/>
  <c r="J45" i="3"/>
  <c r="F45" i="3"/>
  <c r="J40" i="3"/>
  <c r="F40" i="3"/>
  <c r="J34" i="3"/>
  <c r="F34" i="3"/>
  <c r="N33" i="3"/>
  <c r="J33" i="3"/>
  <c r="F33" i="3"/>
  <c r="N32" i="3"/>
  <c r="F32" i="3"/>
  <c r="N25" i="3"/>
  <c r="J25" i="3"/>
  <c r="F25" i="3"/>
  <c r="N24" i="3"/>
  <c r="J24" i="3"/>
  <c r="F24" i="3"/>
  <c r="N23" i="3"/>
  <c r="J23" i="3"/>
  <c r="F23" i="3"/>
  <c r="N22" i="3"/>
  <c r="F22" i="3"/>
  <c r="N19" i="3"/>
  <c r="J19" i="3"/>
  <c r="F19" i="3"/>
  <c r="N18" i="3"/>
  <c r="J18" i="3"/>
  <c r="F18" i="3"/>
  <c r="N17" i="3"/>
  <c r="J17" i="3"/>
  <c r="F17" i="3"/>
  <c r="N13" i="3"/>
  <c r="Q13" i="3" s="1"/>
  <c r="J13" i="3"/>
  <c r="F13" i="3"/>
  <c r="N12" i="3"/>
  <c r="Q12" i="3" s="1"/>
  <c r="J12" i="3"/>
  <c r="F12" i="3"/>
  <c r="N11" i="3"/>
  <c r="J11" i="3"/>
  <c r="F11" i="3"/>
  <c r="N10" i="3"/>
  <c r="J10" i="3"/>
  <c r="F10" i="3"/>
  <c r="N9" i="3"/>
  <c r="J9" i="3"/>
  <c r="F9" i="3"/>
  <c r="N8" i="3"/>
  <c r="J8" i="3"/>
  <c r="F8" i="3"/>
  <c r="Q25" i="3" l="1"/>
  <c r="Q42" i="3"/>
  <c r="Q36" i="3"/>
  <c r="Q35" i="3"/>
  <c r="Q44" i="3"/>
  <c r="Q37" i="3"/>
  <c r="Q34" i="3"/>
  <c r="Q14" i="3"/>
  <c r="Q9" i="3"/>
  <c r="Q17" i="3"/>
  <c r="Q23" i="3"/>
  <c r="Q33" i="3"/>
  <c r="Q46" i="3"/>
  <c r="Q8" i="3"/>
  <c r="Q32" i="3"/>
  <c r="Q11" i="3"/>
  <c r="Q19" i="3"/>
  <c r="Q45" i="3"/>
  <c r="Q10" i="3"/>
  <c r="Q18" i="3"/>
  <c r="Q24" i="3"/>
  <c r="N20" i="2"/>
  <c r="N21" i="2"/>
  <c r="J20" i="2"/>
  <c r="J21" i="2"/>
  <c r="F20" i="2"/>
  <c r="F21" i="2"/>
  <c r="N12" i="2"/>
  <c r="N13" i="2"/>
  <c r="J12" i="2"/>
  <c r="J13" i="2"/>
  <c r="F12" i="2"/>
  <c r="F13" i="2"/>
  <c r="N37" i="2"/>
  <c r="J37" i="2"/>
  <c r="F37" i="2"/>
  <c r="N36" i="2"/>
  <c r="J36" i="2"/>
  <c r="F36" i="2"/>
  <c r="N35" i="2"/>
  <c r="J35" i="2"/>
  <c r="F35" i="2"/>
  <c r="J32" i="2"/>
  <c r="F32" i="2"/>
  <c r="N31" i="2"/>
  <c r="J31" i="2"/>
  <c r="F31" i="2"/>
  <c r="N30" i="2"/>
  <c r="J30" i="2"/>
  <c r="F30" i="2"/>
  <c r="N27" i="2"/>
  <c r="J27" i="2"/>
  <c r="F27" i="2"/>
  <c r="N26" i="2"/>
  <c r="J26" i="2"/>
  <c r="F26" i="2"/>
  <c r="N25" i="2"/>
  <c r="J25" i="2"/>
  <c r="F25" i="2"/>
  <c r="N24" i="2"/>
  <c r="J24" i="2"/>
  <c r="F24" i="2"/>
  <c r="N19" i="2"/>
  <c r="J19" i="2"/>
  <c r="F19" i="2"/>
  <c r="N18" i="2"/>
  <c r="J18" i="2"/>
  <c r="F18" i="2"/>
  <c r="N17" i="2"/>
  <c r="J17" i="2"/>
  <c r="F17" i="2"/>
  <c r="N16" i="2"/>
  <c r="J16" i="2"/>
  <c r="F16" i="2"/>
  <c r="N11" i="2"/>
  <c r="J11" i="2"/>
  <c r="F11" i="2"/>
  <c r="N10" i="2"/>
  <c r="J10" i="2"/>
  <c r="F10" i="2"/>
  <c r="N9" i="2"/>
  <c r="J9" i="2"/>
  <c r="F9" i="2"/>
  <c r="N8" i="2"/>
  <c r="J8" i="2"/>
  <c r="F8" i="2"/>
  <c r="Q36" i="2" l="1"/>
  <c r="Q30" i="2"/>
  <c r="Q26" i="2"/>
  <c r="Q37" i="2"/>
  <c r="Q25" i="2"/>
  <c r="Q31" i="2"/>
  <c r="Q35" i="2"/>
  <c r="Q19" i="2"/>
  <c r="Q21" i="2"/>
  <c r="Q18" i="2"/>
  <c r="Q20" i="2"/>
  <c r="Q13" i="2"/>
  <c r="Q10" i="2"/>
  <c r="Q12" i="2"/>
  <c r="Q9" i="2"/>
  <c r="Q27" i="2"/>
  <c r="Q24" i="2"/>
  <c r="Q17" i="2"/>
  <c r="Q16" i="2"/>
  <c r="Q11" i="2"/>
  <c r="Q8" i="2"/>
  <c r="F19" i="1"/>
  <c r="L19" i="1" s="1"/>
  <c r="L31" i="1"/>
  <c r="F31" i="1"/>
  <c r="F40" i="1"/>
  <c r="L40" i="1" s="1"/>
  <c r="F39" i="1"/>
  <c r="L39" i="1" s="1"/>
  <c r="F36" i="1"/>
  <c r="L36" i="1" s="1"/>
  <c r="F35" i="1"/>
  <c r="L35" i="1" s="1"/>
  <c r="F34" i="1"/>
  <c r="L34" i="1" s="1"/>
  <c r="F33" i="1"/>
  <c r="L33" i="1" s="1"/>
  <c r="F32" i="1"/>
  <c r="L32" i="1" s="1"/>
  <c r="F30" i="1"/>
  <c r="L30" i="1" s="1"/>
  <c r="F29" i="1"/>
  <c r="L29" i="1" s="1"/>
  <c r="F24" i="1"/>
  <c r="L24" i="1" s="1"/>
  <c r="F23" i="1"/>
  <c r="L23" i="1" s="1"/>
  <c r="F22" i="1"/>
  <c r="L22" i="1" s="1"/>
  <c r="F21" i="1"/>
  <c r="L21" i="1" s="1"/>
  <c r="F20" i="1"/>
  <c r="L20" i="1" s="1"/>
  <c r="F18" i="1"/>
  <c r="L18" i="1" s="1"/>
  <c r="F17" i="1"/>
  <c r="L17" i="1" s="1"/>
  <c r="F16" i="1"/>
  <c r="L16" i="1" s="1"/>
  <c r="F15" i="1"/>
  <c r="L15" i="1" s="1"/>
  <c r="F12" i="1"/>
  <c r="L12" i="1" s="1"/>
  <c r="F11" i="1"/>
  <c r="L11" i="1" s="1"/>
  <c r="F9" i="1"/>
  <c r="L9" i="1" s="1"/>
  <c r="F8" i="1"/>
  <c r="L8" i="1" s="1"/>
</calcChain>
</file>

<file path=xl/sharedStrings.xml><?xml version="1.0" encoding="utf-8"?>
<sst xmlns="http://schemas.openxmlformats.org/spreadsheetml/2006/main" count="880" uniqueCount="280">
  <si>
    <t>N.P.K</t>
  </si>
  <si>
    <t>vārds  uzvārds</t>
  </si>
  <si>
    <t>suns</t>
  </si>
  <si>
    <t>1.posms</t>
  </si>
  <si>
    <t>2.posms</t>
  </si>
  <si>
    <t>kopvērtējums</t>
  </si>
  <si>
    <t>laiks</t>
  </si>
  <si>
    <t>sodi</t>
  </si>
  <si>
    <t>kop.l.</t>
  </si>
  <si>
    <t xml:space="preserve">vieta </t>
  </si>
  <si>
    <t>hand.s.</t>
  </si>
  <si>
    <t>soda sek.</t>
  </si>
  <si>
    <t>vieta</t>
  </si>
  <si>
    <t>SIEVIETES</t>
  </si>
  <si>
    <t>1.</t>
  </si>
  <si>
    <t>LORDIJA</t>
  </si>
  <si>
    <t>2.</t>
  </si>
  <si>
    <t>ELĪNA AKMENTIŅA</t>
  </si>
  <si>
    <t>3.</t>
  </si>
  <si>
    <t>INESE SMIKOVSKA</t>
  </si>
  <si>
    <t>DORA</t>
  </si>
  <si>
    <t>4.</t>
  </si>
  <si>
    <t>DAINA RUŅĢE</t>
  </si>
  <si>
    <t>PETRA</t>
  </si>
  <si>
    <t>5.</t>
  </si>
  <si>
    <t>6.</t>
  </si>
  <si>
    <t>7.</t>
  </si>
  <si>
    <t>VĪRIEŠI</t>
  </si>
  <si>
    <t>SERGEJS PRANCKUNS</t>
  </si>
  <si>
    <t>NORDS</t>
  </si>
  <si>
    <t>RAIVIS PODREZOVS</t>
  </si>
  <si>
    <t>ROCKY</t>
  </si>
  <si>
    <t>ANDREJS PRIEDE</t>
  </si>
  <si>
    <t>RONDA</t>
  </si>
  <si>
    <t>JĀNIS KAMARŪTS</t>
  </si>
  <si>
    <t>ENZO</t>
  </si>
  <si>
    <t>EDVĪNS DILLE</t>
  </si>
  <si>
    <t>REMBO</t>
  </si>
  <si>
    <t>8.</t>
  </si>
  <si>
    <t>JURIJS SMIKOVSKIS</t>
  </si>
  <si>
    <t>ARGUSS</t>
  </si>
  <si>
    <t>9.</t>
  </si>
  <si>
    <t>BROŅISLAVS LAGANOVSKIS</t>
  </si>
  <si>
    <t>RINGO</t>
  </si>
  <si>
    <t>10.</t>
  </si>
  <si>
    <t>ŠEILA</t>
  </si>
  <si>
    <t>IESĀCĒJI</t>
  </si>
  <si>
    <t>BOLO FLIBOUN</t>
  </si>
  <si>
    <t>RUFUSS</t>
  </si>
  <si>
    <t>JĀNIS GALZONS</t>
  </si>
  <si>
    <t>COSTA</t>
  </si>
  <si>
    <t>BĒRNS AR SUNI</t>
  </si>
  <si>
    <t>ENRIKO MELBĀRDIS</t>
  </si>
  <si>
    <t>INESE KREVICA</t>
  </si>
  <si>
    <t>REGO</t>
  </si>
  <si>
    <t>" Alūksnes ziema 2022 "        SACENSĪBU PROTOKOLS</t>
  </si>
  <si>
    <t>_____26. februāris 2022.____  Alūksne</t>
  </si>
  <si>
    <t>LINDA ĻEBEDEVA</t>
  </si>
  <si>
    <t>ARRO</t>
  </si>
  <si>
    <t>UĢIS BĒRZIŅŠ</t>
  </si>
  <si>
    <t>LĪGA ŠVACBAHA</t>
  </si>
  <si>
    <t>SUSURS</t>
  </si>
  <si>
    <t>ALEKSANDRS LONČS</t>
  </si>
  <si>
    <t>HAIKS</t>
  </si>
  <si>
    <t xml:space="preserve">ILZE EGLE </t>
  </si>
  <si>
    <t>RŪTA ŠPUNE</t>
  </si>
  <si>
    <t>NIKO</t>
  </si>
  <si>
    <t>VIJA GRUDULE</t>
  </si>
  <si>
    <t>ČALIS</t>
  </si>
  <si>
    <t>SANDRA MURĀNE</t>
  </si>
  <si>
    <t>LUNA</t>
  </si>
  <si>
    <t>IRITA STRODE</t>
  </si>
  <si>
    <t>TORA</t>
  </si>
  <si>
    <t>INESE BIRKA</t>
  </si>
  <si>
    <t>BELLA</t>
  </si>
  <si>
    <t>KITIJA KUDURE</t>
  </si>
  <si>
    <t>BERIS</t>
  </si>
  <si>
    <t>1214.97/0</t>
  </si>
  <si>
    <t>214.91/0</t>
  </si>
  <si>
    <t>SUŅU SPORTA SACENSĪBU PROTOKOLS</t>
  </si>
  <si>
    <t>N.p.k.</t>
  </si>
  <si>
    <t>Vārds, uzvārds</t>
  </si>
  <si>
    <t>Suņa vārds</t>
  </si>
  <si>
    <t>1. etaps</t>
  </si>
  <si>
    <t>2. etaps</t>
  </si>
  <si>
    <t>3. etaps</t>
  </si>
  <si>
    <t>Laiks</t>
  </si>
  <si>
    <t>soda laiks</t>
  </si>
  <si>
    <t>kop.laiks</t>
  </si>
  <si>
    <t>Soda sek.</t>
  </si>
  <si>
    <t>Kopējais laiks</t>
  </si>
  <si>
    <t>VIETA</t>
  </si>
  <si>
    <t>Jaunākā grupa ( līdz 46 gadiem )</t>
  </si>
  <si>
    <t>Elīna Akmentiņa</t>
  </si>
  <si>
    <t>Beris</t>
  </si>
  <si>
    <t>Jurijs Smikovskis</t>
  </si>
  <si>
    <t>Arguss</t>
  </si>
  <si>
    <t>Jānis Galzons</t>
  </si>
  <si>
    <t>Costa</t>
  </si>
  <si>
    <t>Raivis Podrezovs</t>
  </si>
  <si>
    <t>Rocky</t>
  </si>
  <si>
    <t>Vecākā grupa ( no 47 gadiem )</t>
  </si>
  <si>
    <t>Andrejs Priede</t>
  </si>
  <si>
    <t>Ronda</t>
  </si>
  <si>
    <t>Inese Smikovska</t>
  </si>
  <si>
    <t>Dora</t>
  </si>
  <si>
    <t>Jānis Kamarūts</t>
  </si>
  <si>
    <t>Enzo</t>
  </si>
  <si>
    <t>Edvīns Dille</t>
  </si>
  <si>
    <t>Rembo</t>
  </si>
  <si>
    <t>Iesācēju grupa</t>
  </si>
  <si>
    <t>Santa Smikovska</t>
  </si>
  <si>
    <t>Haiks</t>
  </si>
  <si>
    <t>Lāsma Teterovska</t>
  </si>
  <si>
    <t>Hermejs</t>
  </si>
  <si>
    <t>Maza auguma suņi</t>
  </si>
  <si>
    <t>Vija Grudule</t>
  </si>
  <si>
    <t>Čalis</t>
  </si>
  <si>
    <t>Ilze Egle</t>
  </si>
  <si>
    <t>Bono</t>
  </si>
  <si>
    <t>Grupa " Bērns ar suni "</t>
  </si>
  <si>
    <t>Lordija</t>
  </si>
  <si>
    <t>Sanija Podrezova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</si>
  <si>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LIZUMS  2022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</si>
  <si>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23.04.2022.</t>
    </r>
  </si>
  <si>
    <t>Linda Ļebedeva</t>
  </si>
  <si>
    <t>Arro</t>
  </si>
  <si>
    <t>Patrīcija Iļjina</t>
  </si>
  <si>
    <t>Habib</t>
  </si>
  <si>
    <t>Sergejs Pranckuns</t>
  </si>
  <si>
    <t>Nords</t>
  </si>
  <si>
    <t>Žaneta Žukovska</t>
  </si>
  <si>
    <t>Nauris Konstants</t>
  </si>
  <si>
    <t>Taisons</t>
  </si>
  <si>
    <t>Inga Anža</t>
  </si>
  <si>
    <t>Sāra</t>
  </si>
  <si>
    <t>Aija Liepa</t>
  </si>
  <si>
    <t>Nerro</t>
  </si>
  <si>
    <t>Linda Konstanta</t>
  </si>
  <si>
    <t>Amanda Alberga</t>
  </si>
  <si>
    <t>Eira</t>
  </si>
  <si>
    <t>141.66/0</t>
  </si>
  <si>
    <t>57.47/0</t>
  </si>
  <si>
    <t>Aleksandrs Lončs</t>
  </si>
  <si>
    <t>Uģis Bērziņš</t>
  </si>
  <si>
    <t>Rufus</t>
  </si>
  <si>
    <t>Linda Konstante</t>
  </si>
  <si>
    <t>Sabīne Luguze</t>
  </si>
  <si>
    <t>Bella</t>
  </si>
  <si>
    <t>Enriko Melbārdis</t>
  </si>
  <si>
    <t>Dagmāra Tropa</t>
  </si>
  <si>
    <t>Venēcija</t>
  </si>
  <si>
    <t>Evelīna Ruņģe</t>
  </si>
  <si>
    <t>Mailo</t>
  </si>
  <si>
    <t>Kitija Kudure</t>
  </si>
  <si>
    <t>Tora</t>
  </si>
  <si>
    <t>Susurs</t>
  </si>
  <si>
    <t>Vineta Moroza</t>
  </si>
  <si>
    <t>Sise</t>
  </si>
  <si>
    <t>Rida</t>
  </si>
  <si>
    <t>Ilze Circāne</t>
  </si>
  <si>
    <t>Sandra Murāne</t>
  </si>
  <si>
    <t>Luna</t>
  </si>
  <si>
    <t>Rita Drikšņa</t>
  </si>
  <si>
    <t>Inese Birka</t>
  </si>
  <si>
    <t>Daniels Garančs</t>
  </si>
  <si>
    <t>Jaffy</t>
  </si>
  <si>
    <t>Daina Ruņģe</t>
  </si>
  <si>
    <t>335.68/0</t>
  </si>
  <si>
    <t>168.97/0</t>
  </si>
  <si>
    <t>271.12/0</t>
  </si>
  <si>
    <t>86.81/0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</si>
  <si>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BARKAVA  2022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</si>
  <si>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7.05.2022.</t>
    </r>
  </si>
  <si>
    <t>Rūta Špune</t>
  </si>
  <si>
    <t>Niko</t>
  </si>
  <si>
    <t>Inga Anže</t>
  </si>
  <si>
    <t>Līga Švarcbaha</t>
  </si>
  <si>
    <t>Kleo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</si>
  <si>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LITENE  2022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</si>
  <si>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28.05.2022.</t>
    </r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</si>
  <si>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VARAKĻĀNI  2022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</si>
  <si>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4.06.2022.</t>
    </r>
  </si>
  <si>
    <t>Broņislavs Laganovskis</t>
  </si>
  <si>
    <t>Šeila</t>
  </si>
  <si>
    <t>Ringo</t>
  </si>
  <si>
    <t>Sabīne Viļuma</t>
  </si>
  <si>
    <t>Inese Krevica</t>
  </si>
  <si>
    <t>Rego</t>
  </si>
  <si>
    <t>Evelīna Auziņa</t>
  </si>
  <si>
    <t>Greisa</t>
  </si>
  <si>
    <t>171.85/0</t>
  </si>
  <si>
    <t>38.78/0</t>
  </si>
  <si>
    <t>158.28/0</t>
  </si>
  <si>
    <t>33.81/0</t>
  </si>
  <si>
    <t>0/0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</si>
  <si>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KOLKA  2022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</si>
  <si>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16.07.2022.</t>
    </r>
  </si>
  <si>
    <t>Arnis Heidemanis</t>
  </si>
  <si>
    <t>Reina</t>
  </si>
  <si>
    <t>Natālija Kreicberga</t>
  </si>
  <si>
    <t>Kerī</t>
  </si>
  <si>
    <t>Jānis Ķēbers</t>
  </si>
  <si>
    <t>Redo</t>
  </si>
  <si>
    <t>Astra Puķīte</t>
  </si>
  <si>
    <t>Zaitons</t>
  </si>
  <si>
    <t>Vita Ivanova</t>
  </si>
  <si>
    <t>E-Tora</t>
  </si>
  <si>
    <t>Vija Grudele</t>
  </si>
  <si>
    <t>Paula Šmagre</t>
  </si>
  <si>
    <t>Poga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</si>
  <si>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ALŪKSNE  2022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</si>
  <si>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23.07.2022.</t>
    </r>
  </si>
  <si>
    <t xml:space="preserve">Broņ. Laganovskis </t>
  </si>
  <si>
    <t>Estere Caune</t>
  </si>
  <si>
    <t>Verro</t>
  </si>
  <si>
    <t>Rinalds Latkovskis</t>
  </si>
  <si>
    <t>Saimons</t>
  </si>
  <si>
    <t>132.68/0</t>
  </si>
  <si>
    <t>64.43/0</t>
  </si>
  <si>
    <t>195.61/0</t>
  </si>
  <si>
    <t>49.75/0</t>
  </si>
  <si>
    <t>STIPRO SKRĒJIENS AR SUNI      -      PROTOKOLS</t>
  </si>
  <si>
    <t>Starta numurs</t>
  </si>
  <si>
    <t>Pilni gadi</t>
  </si>
  <si>
    <t>starta laiks</t>
  </si>
  <si>
    <t>beigu laiks</t>
  </si>
  <si>
    <t>laiks trasē</t>
  </si>
  <si>
    <t>soda laiks  +</t>
  </si>
  <si>
    <t>aizturētais laiks  --</t>
  </si>
  <si>
    <t>Handikaps par gadiem   --</t>
  </si>
  <si>
    <t>00.15.00</t>
  </si>
  <si>
    <t>00.18.00</t>
  </si>
  <si>
    <t>00.21.00</t>
  </si>
  <si>
    <t>00.24.00</t>
  </si>
  <si>
    <t>00.27.00</t>
  </si>
  <si>
    <t>Petra</t>
  </si>
  <si>
    <t>Rokijs</t>
  </si>
  <si>
    <t>00.00.00</t>
  </si>
  <si>
    <t>Jānis Kristiāns Krevics</t>
  </si>
  <si>
    <t>Bonija</t>
  </si>
  <si>
    <t>00.03.00</t>
  </si>
  <si>
    <t>00.06.00</t>
  </si>
  <si>
    <t>00.09.00</t>
  </si>
  <si>
    <t>Evelīna Daniela Ruņģe</t>
  </si>
  <si>
    <t>00.12.00</t>
  </si>
  <si>
    <t>Vieta :   JAUNLAICENE 2022</t>
  </si>
  <si>
    <t>Datums _13.08.2022._</t>
  </si>
  <si>
    <t>ISO</t>
  </si>
  <si>
    <t>+</t>
  </si>
  <si>
    <t>-</t>
  </si>
  <si>
    <t>Deniss Zeļenkovs</t>
  </si>
  <si>
    <t>Bagira</t>
  </si>
  <si>
    <t>Jēkabs Saliņš</t>
  </si>
  <si>
    <t>Roksa</t>
  </si>
  <si>
    <t>00.015.00</t>
  </si>
  <si>
    <t>Renda</t>
  </si>
  <si>
    <t>Olga Medzjuta</t>
  </si>
  <si>
    <t>Fiba</t>
  </si>
  <si>
    <t>RebekaAnna Mālkalne</t>
  </si>
  <si>
    <t>Ilona Rudzīta</t>
  </si>
  <si>
    <t>Sandris Kalniņš</t>
  </si>
  <si>
    <t>Ringa</t>
  </si>
  <si>
    <t>Guntis Stankevičs</t>
  </si>
  <si>
    <t>Uran</t>
  </si>
  <si>
    <t>Sandija Stankeviča</t>
  </si>
  <si>
    <t>Grom</t>
  </si>
  <si>
    <t>Sofija Bokāne</t>
  </si>
  <si>
    <t>Emma</t>
  </si>
  <si>
    <t>00.018.00</t>
  </si>
  <si>
    <t>00.30.00</t>
  </si>
  <si>
    <t>00.33.00</t>
  </si>
  <si>
    <t>00.36.00</t>
  </si>
  <si>
    <t>00.39.00</t>
  </si>
  <si>
    <t>Vieta :   VELĒNA 2022</t>
  </si>
  <si>
    <t>Datums _10.09.2022._</t>
  </si>
  <si>
    <t>Iveta Lange</t>
  </si>
  <si>
    <t>Barra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</si>
  <si>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PRIEKUĻI  2022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</si>
  <si>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24.09.2022.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</si>
</sst>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0;[Red]0.00"/>
  </numFmts>
  <fonts count="2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6"/>
      <color rgb="FFC0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rgb="FF0070C0"/>
      <name val="Calibri"/>
      <family val="2"/>
      <charset val="186"/>
      <scheme val="minor"/>
    </font>
    <font>
      <b/>
      <sz val="16"/>
      <color rgb="FF00B05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4"/>
      <color rgb="FF00B0F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6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240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8" fillId="0" borderId="33" xfId="0" applyFont="1" applyBorder="1" applyAlignment="1">
      <alignment horizontal="center" vertical="center"/>
    </xf>
    <xf numFmtId="2" fontId="0" fillId="0" borderId="34" xfId="0" applyNumberFormat="1" applyBorder="1"/>
    <xf numFmtId="0" fontId="0" fillId="0" borderId="34" xfId="0" applyBorder="1" applyAlignment="1">
      <alignment horizontal="center"/>
    </xf>
    <xf numFmtId="0" fontId="0" fillId="0" borderId="29" xfId="0" applyBorder="1"/>
    <xf numFmtId="2" fontId="0" fillId="0" borderId="31" xfId="0" applyNumberFormat="1" applyBorder="1"/>
    <xf numFmtId="2" fontId="0" fillId="0" borderId="32" xfId="0" applyNumberFormat="1" applyBorder="1"/>
    <xf numFmtId="2" fontId="0" fillId="0" borderId="29" xfId="0" applyNumberFormat="1" applyBorder="1"/>
    <xf numFmtId="0" fontId="10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/>
    <xf numFmtId="16" fontId="0" fillId="0" borderId="33" xfId="0" applyNumberFormat="1" applyBorder="1" applyAlignment="1">
      <alignment horizontal="center"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horizontal="center" vertical="center"/>
    </xf>
    <xf numFmtId="2" fontId="0" fillId="3" borderId="31" xfId="0" applyNumberFormat="1" applyFill="1" applyBorder="1"/>
    <xf numFmtId="0" fontId="0" fillId="3" borderId="32" xfId="0" applyFill="1" applyBorder="1"/>
    <xf numFmtId="0" fontId="10" fillId="3" borderId="33" xfId="0" applyFont="1" applyFill="1" applyBorder="1" applyAlignment="1">
      <alignment horizontal="center" vertical="center"/>
    </xf>
    <xf numFmtId="2" fontId="0" fillId="3" borderId="34" xfId="0" applyNumberFormat="1" applyFill="1" applyBorder="1"/>
    <xf numFmtId="0" fontId="0" fillId="3" borderId="34" xfId="0" applyFill="1" applyBorder="1" applyAlignment="1">
      <alignment horizontal="center"/>
    </xf>
    <xf numFmtId="0" fontId="0" fillId="3" borderId="31" xfId="0" applyFill="1" applyBorder="1"/>
    <xf numFmtId="0" fontId="8" fillId="3" borderId="33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/>
    <xf numFmtId="0" fontId="14" fillId="3" borderId="33" xfId="0" applyFont="1" applyFill="1" applyBorder="1" applyAlignment="1">
      <alignment horizontal="center" vertical="center"/>
    </xf>
    <xf numFmtId="0" fontId="0" fillId="3" borderId="29" xfId="0" applyFill="1" applyBorder="1"/>
    <xf numFmtId="2" fontId="0" fillId="3" borderId="32" xfId="0" applyNumberFormat="1" applyFill="1" applyBorder="1"/>
    <xf numFmtId="2" fontId="0" fillId="3" borderId="29" xfId="0" applyNumberFormat="1" applyFill="1" applyBorder="1"/>
    <xf numFmtId="0" fontId="15" fillId="3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30" xfId="0" applyBorder="1"/>
    <xf numFmtId="0" fontId="0" fillId="0" borderId="33" xfId="0" applyBorder="1"/>
    <xf numFmtId="0" fontId="0" fillId="0" borderId="12" xfId="0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6" fillId="3" borderId="29" xfId="0" applyFont="1" applyFill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0" fillId="0" borderId="0" xfId="0"/>
    <xf numFmtId="0" fontId="0" fillId="0" borderId="43" xfId="0" applyBorder="1"/>
    <xf numFmtId="0" fontId="0" fillId="0" borderId="27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19" fillId="0" borderId="47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/>
    </xf>
    <xf numFmtId="0" fontId="0" fillId="4" borderId="32" xfId="0" applyFill="1" applyBorder="1"/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0" fillId="0" borderId="32" xfId="0" applyFill="1" applyBorder="1"/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7" borderId="32" xfId="0" applyFill="1" applyBorder="1"/>
    <xf numFmtId="2" fontId="0" fillId="0" borderId="53" xfId="0" applyNumberFormat="1" applyBorder="1"/>
    <xf numFmtId="0" fontId="0" fillId="8" borderId="32" xfId="0" applyFill="1" applyBorder="1"/>
    <xf numFmtId="164" fontId="0" fillId="0" borderId="32" xfId="1" applyNumberFormat="1" applyFont="1" applyBorder="1"/>
    <xf numFmtId="2" fontId="0" fillId="0" borderId="0" xfId="0" applyNumberFormat="1" applyFill="1" applyBorder="1"/>
    <xf numFmtId="0" fontId="1" fillId="0" borderId="4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9" borderId="32" xfId="0" applyFill="1" applyBorder="1"/>
    <xf numFmtId="0" fontId="0" fillId="0" borderId="54" xfId="0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3" borderId="51" xfId="0" applyFill="1" applyBorder="1"/>
    <xf numFmtId="0" fontId="0" fillId="0" borderId="29" xfId="0" applyBorder="1" applyAlignment="1">
      <alignment horizontal="center"/>
    </xf>
    <xf numFmtId="0" fontId="20" fillId="10" borderId="32" xfId="0" applyFont="1" applyFill="1" applyBorder="1" applyAlignment="1">
      <alignment horizontal="center"/>
    </xf>
    <xf numFmtId="0" fontId="20" fillId="11" borderId="32" xfId="0" applyFont="1" applyFill="1" applyBorder="1" applyAlignment="1">
      <alignment horizontal="center"/>
    </xf>
    <xf numFmtId="0" fontId="20" fillId="12" borderId="32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0" xfId="0" applyBorder="1"/>
    <xf numFmtId="0" fontId="20" fillId="13" borderId="32" xfId="0" applyFont="1" applyFill="1" applyBorder="1" applyAlignment="1">
      <alignment horizontal="center"/>
    </xf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0" fillId="14" borderId="32" xfId="0" applyFill="1" applyBorder="1"/>
    <xf numFmtId="0" fontId="16" fillId="0" borderId="34" xfId="0" applyFont="1" applyBorder="1" applyAlignment="1">
      <alignment horizontal="center" vertical="center" textRotation="90"/>
    </xf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6" xfId="0" applyBorder="1" applyAlignment="1">
      <alignment horizontal="center" vertical="center" textRotation="90"/>
    </xf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9" fillId="7" borderId="32" xfId="0" applyFont="1" applyFill="1" applyBorder="1"/>
    <xf numFmtId="0" fontId="20" fillId="15" borderId="32" xfId="0" applyFont="1" applyFill="1" applyBorder="1" applyAlignment="1">
      <alignment horizontal="center"/>
    </xf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0" fillId="16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textRotation="90"/>
    </xf>
    <xf numFmtId="2" fontId="0" fillId="0" borderId="34" xfId="0" applyNumberFormat="1" applyBorder="1" applyAlignment="1">
      <alignment horizontal="center" vertical="center" textRotation="90"/>
    </xf>
    <xf numFmtId="0" fontId="19" fillId="0" borderId="32" xfId="0" applyFont="1" applyBorder="1" applyAlignment="1">
      <alignment horizontal="center" vertical="center" textRotation="90"/>
    </xf>
    <xf numFmtId="0" fontId="19" fillId="0" borderId="34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/>
    </xf>
    <xf numFmtId="0" fontId="0" fillId="2" borderId="32" xfId="0" applyFill="1" applyBorder="1" applyAlignment="1">
      <alignment horizontal="center" vertical="center"/>
    </xf>
    <xf numFmtId="0" fontId="0" fillId="2" borderId="32" xfId="0" applyFill="1" applyBorder="1"/>
    <xf numFmtId="0" fontId="0" fillId="0" borderId="0" xfId="0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1" fillId="0" borderId="32" xfId="0" applyFont="1" applyBorder="1"/>
    <xf numFmtId="0" fontId="0" fillId="17" borderId="32" xfId="0" applyFill="1" applyBorder="1" applyAlignment="1">
      <alignment horizontal="center" vertical="center"/>
    </xf>
    <xf numFmtId="0" fontId="0" fillId="17" borderId="32" xfId="0" applyFill="1" applyBorder="1"/>
    <xf numFmtId="0" fontId="21" fillId="3" borderId="32" xfId="0" applyFont="1" applyFill="1" applyBorder="1"/>
    <xf numFmtId="0" fontId="0" fillId="6" borderId="32" xfId="0" applyFill="1" applyBorder="1" applyAlignment="1">
      <alignment horizontal="center" vertical="center"/>
    </xf>
    <xf numFmtId="0" fontId="0" fillId="6" borderId="32" xfId="0" applyFill="1" applyBorder="1"/>
    <xf numFmtId="2" fontId="0" fillId="0" borderId="32" xfId="0" applyNumberFormat="1" applyBorder="1" applyAlignment="1"/>
    <xf numFmtId="2" fontId="0" fillId="0" borderId="34" xfId="0" applyNumberFormat="1" applyBorder="1" applyAlignment="1"/>
    <xf numFmtId="0" fontId="19" fillId="6" borderId="32" xfId="0" applyFont="1" applyFill="1" applyBorder="1"/>
    <xf numFmtId="0" fontId="0" fillId="0" borderId="34" xfId="0" applyBorder="1" applyAlignment="1"/>
    <xf numFmtId="0" fontId="0" fillId="6" borderId="32" xfId="0" applyFill="1" applyBorder="1" applyAlignment="1">
      <alignment horizontal="center"/>
    </xf>
    <xf numFmtId="0" fontId="16" fillId="6" borderId="32" xfId="0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3" fillId="13" borderId="32" xfId="0" applyFont="1" applyFill="1" applyBorder="1" applyAlignment="1">
      <alignment horizontal="center"/>
    </xf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0" fillId="3" borderId="32" xfId="0" applyFont="1" applyFill="1" applyBorder="1" applyAlignment="1">
      <alignment horizontal="center"/>
    </xf>
    <xf numFmtId="0" fontId="8" fillId="3" borderId="32" xfId="0" applyFont="1" applyFill="1" applyBorder="1"/>
    <xf numFmtId="0" fontId="16" fillId="2" borderId="32" xfId="0" applyFont="1" applyFill="1" applyBorder="1"/>
    <xf numFmtId="0" fontId="20" fillId="18" borderId="3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6" xfId="0" applyBorder="1" applyAlignment="1">
      <alignment horizontal="center" vertical="center" textRotation="90"/>
    </xf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45"/>
    </xf>
    <xf numFmtId="0" fontId="0" fillId="0" borderId="26" xfId="0" applyBorder="1" applyAlignment="1">
      <alignment horizontal="center" vertical="center" textRotation="45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13" fillId="2" borderId="51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17" borderId="51" xfId="0" applyFont="1" applyFill="1" applyBorder="1" applyAlignment="1">
      <alignment horizontal="center" vertical="center"/>
    </xf>
    <xf numFmtId="0" fontId="13" fillId="17" borderId="29" xfId="0" applyFont="1" applyFill="1" applyBorder="1" applyAlignment="1">
      <alignment horizontal="center" vertical="center"/>
    </xf>
    <xf numFmtId="0" fontId="13" fillId="17" borderId="34" xfId="0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5" fillId="0" borderId="0" xfId="0" applyFont="1"/>
    <xf numFmtId="0" fontId="0" fillId="0" borderId="44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0" fillId="19" borderId="32" xfId="0" applyFont="1" applyFill="1" applyBorder="1" applyAlignment="1">
      <alignment horizontal="center"/>
    </xf>
    <xf numFmtId="0" fontId="20" fillId="20" borderId="32" xfId="0" applyFont="1" applyFill="1" applyBorder="1" applyAlignment="1">
      <alignment horizontal="center"/>
    </xf>
  </cellXfs>
  <cellStyles count="2">
    <cellStyle name="Parasts" xfId="0" builtinId="0"/>
    <cellStyle name="Valū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workbookViewId="0">
      <selection activeCell="Q29" sqref="Q29"/>
    </sheetView>
  </sheetViews>
  <sheetFormatPr defaultRowHeight="15" x14ac:dyDescent="0.25"/>
  <cols>
    <col min="1" max="1" width="4.85546875" customWidth="1"/>
    <col min="2" max="2" width="23.7109375" customWidth="1"/>
    <col min="3" max="3" width="10.7109375" customWidth="1"/>
    <col min="4" max="4" width="8" customWidth="1"/>
    <col min="5" max="5" width="6.28515625" customWidth="1"/>
    <col min="7" max="7" width="6.85546875" customWidth="1"/>
    <col min="10" max="10" width="6" customWidth="1"/>
    <col min="11" max="11" width="4.28515625" customWidth="1"/>
  </cols>
  <sheetData>
    <row r="2" spans="1:13" ht="21" x14ac:dyDescent="0.35">
      <c r="B2" s="185" t="s">
        <v>55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8.75" x14ac:dyDescent="0.3">
      <c r="C3" s="186" t="s">
        <v>56</v>
      </c>
      <c r="D3" s="186"/>
      <c r="E3" s="186"/>
      <c r="F3" s="186"/>
      <c r="G3" s="186"/>
      <c r="H3" s="186"/>
      <c r="I3" s="186"/>
      <c r="J3" s="186"/>
      <c r="K3" s="1"/>
      <c r="L3" s="1"/>
    </row>
    <row r="4" spans="1:13" ht="15.75" thickBot="1" x14ac:dyDescent="0.3">
      <c r="B4" s="2"/>
      <c r="H4" s="2"/>
      <c r="I4" s="2"/>
      <c r="J4" s="2"/>
      <c r="K4" s="2"/>
      <c r="L4" s="2"/>
      <c r="M4" s="2"/>
    </row>
    <row r="5" spans="1:13" ht="17.25" thickTop="1" thickBot="1" x14ac:dyDescent="0.3">
      <c r="A5" s="187" t="s">
        <v>0</v>
      </c>
      <c r="B5" s="189" t="s">
        <v>1</v>
      </c>
      <c r="C5" s="191" t="s">
        <v>2</v>
      </c>
      <c r="D5" s="193" t="s">
        <v>3</v>
      </c>
      <c r="E5" s="194"/>
      <c r="F5" s="194"/>
      <c r="G5" s="195"/>
      <c r="H5" s="196" t="s">
        <v>4</v>
      </c>
      <c r="I5" s="197"/>
      <c r="J5" s="198" t="s">
        <v>5</v>
      </c>
      <c r="K5" s="199"/>
      <c r="L5" s="199"/>
      <c r="M5" s="195"/>
    </row>
    <row r="6" spans="1:13" ht="28.5" customHeight="1" thickTop="1" thickBot="1" x14ac:dyDescent="0.3">
      <c r="A6" s="188"/>
      <c r="B6" s="190"/>
      <c r="C6" s="192"/>
      <c r="D6" s="60" t="s">
        <v>6</v>
      </c>
      <c r="E6" s="61" t="s">
        <v>7</v>
      </c>
      <c r="F6" s="61" t="s">
        <v>8</v>
      </c>
      <c r="G6" s="62" t="s">
        <v>9</v>
      </c>
      <c r="H6" s="63" t="s">
        <v>6</v>
      </c>
      <c r="I6" s="62" t="s">
        <v>9</v>
      </c>
      <c r="J6" s="3" t="s">
        <v>10</v>
      </c>
      <c r="K6" s="4" t="s">
        <v>11</v>
      </c>
      <c r="L6" s="63" t="s">
        <v>8</v>
      </c>
      <c r="M6" s="62" t="s">
        <v>12</v>
      </c>
    </row>
    <row r="7" spans="1:13" ht="19.5" thickTop="1" x14ac:dyDescent="0.25">
      <c r="A7" s="173" t="s">
        <v>13</v>
      </c>
      <c r="B7" s="174"/>
      <c r="C7" s="174"/>
      <c r="D7" s="174"/>
      <c r="E7" s="174"/>
      <c r="F7" s="174"/>
      <c r="G7" s="175"/>
      <c r="H7" s="5"/>
      <c r="I7" s="6"/>
      <c r="J7" s="5"/>
      <c r="K7" s="7"/>
      <c r="L7" s="8"/>
      <c r="M7" s="6"/>
    </row>
    <row r="8" spans="1:13" ht="21" x14ac:dyDescent="0.25">
      <c r="A8" s="9">
        <v>1</v>
      </c>
      <c r="B8" s="10" t="s">
        <v>17</v>
      </c>
      <c r="C8" s="11" t="s">
        <v>76</v>
      </c>
      <c r="D8" s="18">
        <v>89.44</v>
      </c>
      <c r="E8" s="13"/>
      <c r="F8" s="19">
        <f t="shared" ref="F8:F12" si="0">SUM(D8:E8)</f>
        <v>89.44</v>
      </c>
      <c r="G8" s="14">
        <v>2</v>
      </c>
      <c r="H8" s="15">
        <v>868</v>
      </c>
      <c r="I8" s="14">
        <v>2</v>
      </c>
      <c r="J8" s="16"/>
      <c r="K8" s="13"/>
      <c r="L8" s="20">
        <f>F8+H8</f>
        <v>957.44</v>
      </c>
      <c r="M8" s="37">
        <v>2</v>
      </c>
    </row>
    <row r="9" spans="1:13" ht="15.75" x14ac:dyDescent="0.25">
      <c r="A9" s="9">
        <v>2</v>
      </c>
      <c r="B9" s="10" t="s">
        <v>19</v>
      </c>
      <c r="C9" s="11" t="s">
        <v>20</v>
      </c>
      <c r="D9" s="12">
        <v>77.66</v>
      </c>
      <c r="E9" s="13"/>
      <c r="F9" s="13">
        <f t="shared" si="0"/>
        <v>77.66</v>
      </c>
      <c r="G9" s="14">
        <v>1</v>
      </c>
      <c r="H9" s="15">
        <v>1138</v>
      </c>
      <c r="I9" s="14">
        <v>5</v>
      </c>
      <c r="J9" s="16">
        <v>15</v>
      </c>
      <c r="K9" s="13"/>
      <c r="L9" s="17">
        <f>SUM(F9+H9-J9)</f>
        <v>1200.6600000000001</v>
      </c>
      <c r="M9" s="14">
        <v>4</v>
      </c>
    </row>
    <row r="10" spans="1:13" ht="15.75" x14ac:dyDescent="0.25">
      <c r="A10" s="9">
        <v>3</v>
      </c>
      <c r="B10" s="10" t="s">
        <v>22</v>
      </c>
      <c r="C10" s="11" t="s">
        <v>23</v>
      </c>
      <c r="D10" s="12">
        <v>214.91</v>
      </c>
      <c r="E10" s="13"/>
      <c r="F10" s="13" t="s">
        <v>78</v>
      </c>
      <c r="G10" s="14">
        <v>5</v>
      </c>
      <c r="H10" s="15">
        <v>1000</v>
      </c>
      <c r="I10" s="14">
        <v>4</v>
      </c>
      <c r="J10" s="16"/>
      <c r="K10" s="13"/>
      <c r="L10" s="17" t="s">
        <v>77</v>
      </c>
      <c r="M10" s="14">
        <v>5</v>
      </c>
    </row>
    <row r="11" spans="1:13" ht="21" x14ac:dyDescent="0.25">
      <c r="A11" s="9">
        <v>4</v>
      </c>
      <c r="B11" s="10" t="s">
        <v>53</v>
      </c>
      <c r="C11" s="11" t="s">
        <v>54</v>
      </c>
      <c r="D11" s="18">
        <v>76.56</v>
      </c>
      <c r="E11" s="13">
        <v>35</v>
      </c>
      <c r="F11" s="19">
        <f t="shared" si="0"/>
        <v>111.56</v>
      </c>
      <c r="G11" s="14">
        <v>3</v>
      </c>
      <c r="H11" s="15">
        <v>721</v>
      </c>
      <c r="I11" s="14">
        <v>1</v>
      </c>
      <c r="J11" s="16"/>
      <c r="K11" s="13"/>
      <c r="L11" s="20">
        <f t="shared" ref="L11:L12" si="1">SUM(F11+H11-J11)</f>
        <v>832.56</v>
      </c>
      <c r="M11" s="66">
        <v>1</v>
      </c>
    </row>
    <row r="12" spans="1:13" ht="21" x14ac:dyDescent="0.25">
      <c r="A12" s="9">
        <v>5</v>
      </c>
      <c r="B12" s="10" t="s">
        <v>57</v>
      </c>
      <c r="C12" s="11" t="s">
        <v>58</v>
      </c>
      <c r="D12" s="18">
        <v>94.09</v>
      </c>
      <c r="E12" s="13">
        <v>30</v>
      </c>
      <c r="F12" s="19">
        <f t="shared" si="0"/>
        <v>124.09</v>
      </c>
      <c r="G12" s="14">
        <v>4</v>
      </c>
      <c r="H12" s="15">
        <v>911</v>
      </c>
      <c r="I12" s="14">
        <v>3</v>
      </c>
      <c r="J12" s="16"/>
      <c r="K12" s="13"/>
      <c r="L12" s="20">
        <f t="shared" si="1"/>
        <v>1035.0899999999999</v>
      </c>
      <c r="M12" s="23">
        <v>3</v>
      </c>
    </row>
    <row r="13" spans="1:13" x14ac:dyDescent="0.25">
      <c r="A13" s="9"/>
      <c r="B13" s="10"/>
      <c r="C13" s="11"/>
      <c r="D13" s="12"/>
      <c r="E13" s="13"/>
      <c r="F13" s="13"/>
      <c r="G13" s="24"/>
      <c r="H13" s="25"/>
      <c r="I13" s="24"/>
      <c r="J13" s="25"/>
      <c r="K13" s="13"/>
      <c r="L13" s="17"/>
      <c r="M13" s="24"/>
    </row>
    <row r="14" spans="1:13" ht="18.75" x14ac:dyDescent="0.25">
      <c r="A14" s="176" t="s">
        <v>27</v>
      </c>
      <c r="B14" s="177"/>
      <c r="C14" s="177"/>
      <c r="D14" s="177"/>
      <c r="E14" s="177"/>
      <c r="F14" s="177"/>
      <c r="G14" s="178"/>
      <c r="H14" s="25"/>
      <c r="I14" s="26"/>
      <c r="J14" s="25"/>
      <c r="K14" s="13"/>
      <c r="L14" s="17"/>
      <c r="M14" s="24"/>
    </row>
    <row r="15" spans="1:13" ht="21" x14ac:dyDescent="0.25">
      <c r="A15" s="9" t="s">
        <v>14</v>
      </c>
      <c r="B15" s="10" t="s">
        <v>28</v>
      </c>
      <c r="C15" s="11" t="s">
        <v>29</v>
      </c>
      <c r="D15" s="12">
        <v>56.81</v>
      </c>
      <c r="E15" s="13">
        <v>5</v>
      </c>
      <c r="F15" s="13">
        <f>SUM(D15:E15)</f>
        <v>61.81</v>
      </c>
      <c r="G15" s="21">
        <v>2</v>
      </c>
      <c r="H15" s="15">
        <v>624</v>
      </c>
      <c r="I15" s="21">
        <v>1</v>
      </c>
      <c r="J15" s="16">
        <v>21</v>
      </c>
      <c r="K15" s="13"/>
      <c r="L15" s="20">
        <f>SUM(F15+H15-J15)</f>
        <v>664.81</v>
      </c>
      <c r="M15" s="66">
        <v>1</v>
      </c>
    </row>
    <row r="16" spans="1:13" ht="21" x14ac:dyDescent="0.25">
      <c r="A16" s="9" t="s">
        <v>16</v>
      </c>
      <c r="B16" s="10" t="s">
        <v>30</v>
      </c>
      <c r="C16" s="11" t="s">
        <v>31</v>
      </c>
      <c r="D16" s="18">
        <v>51.53</v>
      </c>
      <c r="E16" s="13">
        <v>5</v>
      </c>
      <c r="F16" s="19">
        <f t="shared" ref="F16:F24" si="2">SUM(D16:E16)</f>
        <v>56.53</v>
      </c>
      <c r="G16" s="21">
        <v>1</v>
      </c>
      <c r="H16" s="15">
        <v>635</v>
      </c>
      <c r="I16" s="21">
        <v>2</v>
      </c>
      <c r="J16" s="16"/>
      <c r="K16" s="13"/>
      <c r="L16" s="20">
        <f>SUM(F16+H16-J16)</f>
        <v>691.53</v>
      </c>
      <c r="M16" s="22">
        <v>2</v>
      </c>
    </row>
    <row r="17" spans="1:13" ht="15.75" x14ac:dyDescent="0.25">
      <c r="A17" s="9" t="s">
        <v>18</v>
      </c>
      <c r="B17" s="27" t="s">
        <v>32</v>
      </c>
      <c r="C17" s="28" t="s">
        <v>33</v>
      </c>
      <c r="D17" s="29">
        <v>66.75</v>
      </c>
      <c r="E17" s="30">
        <v>5</v>
      </c>
      <c r="F17" s="19">
        <f t="shared" si="2"/>
        <v>71.75</v>
      </c>
      <c r="G17" s="31">
        <v>5</v>
      </c>
      <c r="H17" s="32">
        <v>926</v>
      </c>
      <c r="I17" s="31">
        <v>10</v>
      </c>
      <c r="J17" s="33">
        <v>33</v>
      </c>
      <c r="K17" s="30"/>
      <c r="L17" s="20">
        <f t="shared" ref="L17:L24" si="3">SUM(F17+H17-J17)</f>
        <v>964.75</v>
      </c>
      <c r="M17" s="35">
        <v>10</v>
      </c>
    </row>
    <row r="18" spans="1:13" ht="15.75" x14ac:dyDescent="0.25">
      <c r="A18" s="9" t="s">
        <v>21</v>
      </c>
      <c r="B18" s="27" t="s">
        <v>34</v>
      </c>
      <c r="C18" s="28" t="s">
        <v>35</v>
      </c>
      <c r="D18" s="34">
        <v>71.37</v>
      </c>
      <c r="E18" s="30">
        <v>10</v>
      </c>
      <c r="F18" s="13">
        <f t="shared" si="2"/>
        <v>81.37</v>
      </c>
      <c r="G18" s="31">
        <v>8</v>
      </c>
      <c r="H18" s="32">
        <v>733</v>
      </c>
      <c r="I18" s="31">
        <v>5</v>
      </c>
      <c r="J18" s="33">
        <v>30</v>
      </c>
      <c r="K18" s="30"/>
      <c r="L18" s="17">
        <f t="shared" si="3"/>
        <v>784.37</v>
      </c>
      <c r="M18" s="35">
        <v>4</v>
      </c>
    </row>
    <row r="19" spans="1:13" ht="21" x14ac:dyDescent="0.25">
      <c r="A19" s="9" t="s">
        <v>24</v>
      </c>
      <c r="B19" s="27" t="s">
        <v>49</v>
      </c>
      <c r="C19" s="28" t="s">
        <v>50</v>
      </c>
      <c r="D19" s="34">
        <v>66.34</v>
      </c>
      <c r="E19" s="30">
        <v>5</v>
      </c>
      <c r="F19" s="13">
        <f t="shared" si="2"/>
        <v>71.34</v>
      </c>
      <c r="G19" s="31">
        <v>4</v>
      </c>
      <c r="H19" s="32">
        <v>670</v>
      </c>
      <c r="I19" s="31">
        <v>3</v>
      </c>
      <c r="J19" s="33"/>
      <c r="K19" s="30"/>
      <c r="L19" s="17">
        <f t="shared" si="3"/>
        <v>741.34</v>
      </c>
      <c r="M19" s="36">
        <v>3</v>
      </c>
    </row>
    <row r="20" spans="1:13" ht="15.75" x14ac:dyDescent="0.25">
      <c r="A20" s="9" t="s">
        <v>25</v>
      </c>
      <c r="B20" s="27" t="s">
        <v>36</v>
      </c>
      <c r="C20" s="28" t="s">
        <v>37</v>
      </c>
      <c r="D20" s="29">
        <v>68.84</v>
      </c>
      <c r="E20" s="30">
        <v>5</v>
      </c>
      <c r="F20" s="19">
        <f t="shared" si="2"/>
        <v>73.84</v>
      </c>
      <c r="G20" s="31">
        <v>6</v>
      </c>
      <c r="H20" s="32">
        <v>842</v>
      </c>
      <c r="I20" s="31">
        <v>8</v>
      </c>
      <c r="J20" s="33">
        <v>21</v>
      </c>
      <c r="K20" s="30"/>
      <c r="L20" s="20">
        <f t="shared" si="3"/>
        <v>894.84</v>
      </c>
      <c r="M20" s="35">
        <v>8</v>
      </c>
    </row>
    <row r="21" spans="1:13" ht="15.75" x14ac:dyDescent="0.25">
      <c r="A21" s="9" t="s">
        <v>26</v>
      </c>
      <c r="B21" s="27" t="s">
        <v>59</v>
      </c>
      <c r="C21" s="28" t="s">
        <v>48</v>
      </c>
      <c r="D21" s="34">
        <v>70.22</v>
      </c>
      <c r="E21" s="30">
        <v>45</v>
      </c>
      <c r="F21" s="13">
        <f t="shared" si="2"/>
        <v>115.22</v>
      </c>
      <c r="G21" s="31">
        <v>10</v>
      </c>
      <c r="H21" s="32">
        <v>752</v>
      </c>
      <c r="I21" s="31">
        <v>6</v>
      </c>
      <c r="J21" s="33"/>
      <c r="K21" s="30"/>
      <c r="L21" s="17">
        <f t="shared" si="3"/>
        <v>867.22</v>
      </c>
      <c r="M21" s="35">
        <v>7</v>
      </c>
    </row>
    <row r="22" spans="1:13" ht="15.75" x14ac:dyDescent="0.25">
      <c r="A22" s="9" t="s">
        <v>38</v>
      </c>
      <c r="B22" s="27" t="s">
        <v>39</v>
      </c>
      <c r="C22" s="28" t="s">
        <v>40</v>
      </c>
      <c r="D22" s="34">
        <v>74.53</v>
      </c>
      <c r="E22" s="30">
        <v>5</v>
      </c>
      <c r="F22" s="13">
        <f t="shared" si="2"/>
        <v>79.53</v>
      </c>
      <c r="G22" s="31">
        <v>7</v>
      </c>
      <c r="H22" s="32">
        <v>856</v>
      </c>
      <c r="I22" s="35">
        <v>9</v>
      </c>
      <c r="J22" s="33">
        <v>6</v>
      </c>
      <c r="K22" s="30"/>
      <c r="L22" s="17">
        <f t="shared" si="3"/>
        <v>929.53</v>
      </c>
      <c r="M22" s="35">
        <v>9</v>
      </c>
    </row>
    <row r="23" spans="1:13" ht="15.75" x14ac:dyDescent="0.25">
      <c r="A23" s="9" t="s">
        <v>41</v>
      </c>
      <c r="B23" s="65" t="s">
        <v>42</v>
      </c>
      <c r="C23" s="28" t="s">
        <v>43</v>
      </c>
      <c r="D23" s="34">
        <v>92.22</v>
      </c>
      <c r="E23" s="30">
        <v>10</v>
      </c>
      <c r="F23" s="13">
        <f t="shared" si="2"/>
        <v>102.22</v>
      </c>
      <c r="G23" s="31">
        <v>9</v>
      </c>
      <c r="H23" s="32">
        <v>723</v>
      </c>
      <c r="I23" s="35">
        <v>4</v>
      </c>
      <c r="J23" s="33">
        <v>12</v>
      </c>
      <c r="K23" s="30"/>
      <c r="L23" s="17">
        <f t="shared" si="3"/>
        <v>813.22</v>
      </c>
      <c r="M23" s="35">
        <v>5</v>
      </c>
    </row>
    <row r="24" spans="1:13" ht="15.75" x14ac:dyDescent="0.25">
      <c r="A24" s="9" t="s">
        <v>44</v>
      </c>
      <c r="B24" s="65" t="s">
        <v>42</v>
      </c>
      <c r="C24" s="28" t="s">
        <v>45</v>
      </c>
      <c r="D24" s="29">
        <v>68.099999999999994</v>
      </c>
      <c r="E24" s="30"/>
      <c r="F24" s="19">
        <f t="shared" si="2"/>
        <v>68.099999999999994</v>
      </c>
      <c r="G24" s="31">
        <v>3</v>
      </c>
      <c r="H24" s="32">
        <v>781</v>
      </c>
      <c r="I24" s="35">
        <v>7</v>
      </c>
      <c r="J24" s="33">
        <v>12</v>
      </c>
      <c r="K24" s="30"/>
      <c r="L24" s="20">
        <f t="shared" si="3"/>
        <v>837.1</v>
      </c>
      <c r="M24" s="35">
        <v>6</v>
      </c>
    </row>
    <row r="25" spans="1:13" ht="15.75" x14ac:dyDescent="0.25">
      <c r="A25" s="9"/>
      <c r="B25" s="65"/>
      <c r="C25" s="28"/>
      <c r="D25" s="29"/>
      <c r="E25" s="30"/>
      <c r="F25" s="19"/>
      <c r="G25" s="31"/>
      <c r="H25" s="32"/>
      <c r="I25" s="35"/>
      <c r="J25" s="33"/>
      <c r="K25" s="30"/>
      <c r="L25" s="20"/>
      <c r="M25" s="35"/>
    </row>
    <row r="26" spans="1:13" ht="15.75" x14ac:dyDescent="0.25">
      <c r="A26" s="9"/>
      <c r="B26" s="65"/>
      <c r="C26" s="28"/>
      <c r="D26" s="29"/>
      <c r="E26" s="30"/>
      <c r="F26" s="19"/>
      <c r="G26" s="31"/>
      <c r="H26" s="32"/>
      <c r="I26" s="35"/>
      <c r="J26" s="33"/>
      <c r="K26" s="30"/>
      <c r="L26" s="20"/>
      <c r="M26" s="35"/>
    </row>
    <row r="27" spans="1:13" ht="18.75" x14ac:dyDescent="0.25">
      <c r="A27" s="9"/>
      <c r="B27" s="27"/>
      <c r="C27" s="28"/>
      <c r="D27" s="34"/>
      <c r="E27" s="30"/>
      <c r="F27" s="30"/>
      <c r="G27" s="38"/>
      <c r="H27" s="39"/>
      <c r="I27" s="40"/>
      <c r="J27" s="33"/>
      <c r="K27" s="30"/>
      <c r="L27" s="41"/>
      <c r="M27" s="40"/>
    </row>
    <row r="28" spans="1:13" ht="18.75" x14ac:dyDescent="0.25">
      <c r="A28" s="179" t="s">
        <v>46</v>
      </c>
      <c r="B28" s="180"/>
      <c r="C28" s="180"/>
      <c r="D28" s="180"/>
      <c r="E28" s="180"/>
      <c r="F28" s="180"/>
      <c r="G28" s="181"/>
      <c r="H28" s="39"/>
      <c r="I28" s="38"/>
      <c r="J28" s="39"/>
      <c r="K28" s="30"/>
      <c r="L28" s="41"/>
      <c r="M28" s="38"/>
    </row>
    <row r="29" spans="1:13" ht="15.75" x14ac:dyDescent="0.25">
      <c r="A29" s="9" t="s">
        <v>14</v>
      </c>
      <c r="B29" s="27" t="s">
        <v>60</v>
      </c>
      <c r="C29" s="28" t="s">
        <v>61</v>
      </c>
      <c r="D29" s="29">
        <v>128.94</v>
      </c>
      <c r="E29" s="30"/>
      <c r="F29" s="42">
        <f t="shared" ref="F29:F31" si="4">SUM(D29:E29)</f>
        <v>128.94</v>
      </c>
      <c r="G29" s="35">
        <v>6</v>
      </c>
      <c r="H29" s="32">
        <v>1190</v>
      </c>
      <c r="I29" s="35">
        <v>7</v>
      </c>
      <c r="J29" s="39"/>
      <c r="K29" s="30"/>
      <c r="L29" s="43">
        <f>SUM(F29+H29-J29)</f>
        <v>1318.94</v>
      </c>
      <c r="M29" s="35">
        <v>7</v>
      </c>
    </row>
    <row r="30" spans="1:13" ht="21" x14ac:dyDescent="0.25">
      <c r="A30" s="9" t="s">
        <v>16</v>
      </c>
      <c r="B30" s="27" t="s">
        <v>62</v>
      </c>
      <c r="C30" s="28" t="s">
        <v>63</v>
      </c>
      <c r="D30" s="34">
        <v>77.28</v>
      </c>
      <c r="E30" s="30"/>
      <c r="F30" s="42">
        <f t="shared" si="4"/>
        <v>77.28</v>
      </c>
      <c r="G30" s="35">
        <v>2</v>
      </c>
      <c r="H30" s="32">
        <v>920</v>
      </c>
      <c r="I30" s="35">
        <v>3</v>
      </c>
      <c r="J30" s="39"/>
      <c r="K30" s="30"/>
      <c r="L30" s="43">
        <f t="shared" ref="L30:L36" si="5">SUM(F30+H30-J30)</f>
        <v>997.28</v>
      </c>
      <c r="M30" s="36">
        <v>3</v>
      </c>
    </row>
    <row r="31" spans="1:13" ht="15.75" x14ac:dyDescent="0.25">
      <c r="A31" s="9" t="s">
        <v>18</v>
      </c>
      <c r="B31" s="27" t="s">
        <v>64</v>
      </c>
      <c r="C31" s="44" t="s">
        <v>47</v>
      </c>
      <c r="D31" s="34">
        <v>76.38</v>
      </c>
      <c r="E31" s="30"/>
      <c r="F31" s="42">
        <f t="shared" si="4"/>
        <v>76.38</v>
      </c>
      <c r="G31" s="35">
        <v>1</v>
      </c>
      <c r="H31" s="32">
        <v>945</v>
      </c>
      <c r="I31" s="35">
        <v>4</v>
      </c>
      <c r="J31" s="33"/>
      <c r="K31" s="30"/>
      <c r="L31" s="43">
        <f t="shared" si="5"/>
        <v>1021.38</v>
      </c>
      <c r="M31" s="35">
        <v>4</v>
      </c>
    </row>
    <row r="32" spans="1:13" ht="15.75" x14ac:dyDescent="0.25">
      <c r="A32" s="9" t="s">
        <v>21</v>
      </c>
      <c r="B32" s="10" t="s">
        <v>65</v>
      </c>
      <c r="C32" s="45" t="s">
        <v>66</v>
      </c>
      <c r="D32" s="12">
        <v>99.63</v>
      </c>
      <c r="E32" s="13"/>
      <c r="F32" s="30">
        <f>SUM(D32:E32)</f>
        <v>99.63</v>
      </c>
      <c r="G32" s="46">
        <v>3</v>
      </c>
      <c r="H32" s="15">
        <v>1310</v>
      </c>
      <c r="I32" s="46">
        <v>8</v>
      </c>
      <c r="J32" s="25"/>
      <c r="K32" s="13"/>
      <c r="L32" s="41">
        <f t="shared" si="5"/>
        <v>1409.63</v>
      </c>
      <c r="M32" s="46">
        <v>8</v>
      </c>
    </row>
    <row r="33" spans="1:13" ht="15.75" x14ac:dyDescent="0.25">
      <c r="A33" s="9" t="s">
        <v>24</v>
      </c>
      <c r="B33" s="10" t="s">
        <v>67</v>
      </c>
      <c r="C33" s="45" t="s">
        <v>68</v>
      </c>
      <c r="D33" s="12">
        <v>119.68</v>
      </c>
      <c r="E33" s="13"/>
      <c r="F33" s="30">
        <f t="shared" ref="F33:F36" si="6">SUM(D33:E33)</f>
        <v>119.68</v>
      </c>
      <c r="G33" s="46">
        <v>4</v>
      </c>
      <c r="H33" s="15">
        <v>1065</v>
      </c>
      <c r="I33" s="46">
        <v>5</v>
      </c>
      <c r="J33" s="16">
        <v>54</v>
      </c>
      <c r="K33" s="13"/>
      <c r="L33" s="41">
        <f t="shared" si="5"/>
        <v>1130.68</v>
      </c>
      <c r="M33" s="46">
        <v>5</v>
      </c>
    </row>
    <row r="34" spans="1:13" ht="15.75" x14ac:dyDescent="0.25">
      <c r="A34" s="9" t="s">
        <v>25</v>
      </c>
      <c r="B34" s="10" t="s">
        <v>69</v>
      </c>
      <c r="C34" s="45" t="s">
        <v>70</v>
      </c>
      <c r="D34" s="18">
        <v>119.69</v>
      </c>
      <c r="E34" s="13"/>
      <c r="F34" s="42">
        <f t="shared" si="6"/>
        <v>119.69</v>
      </c>
      <c r="G34" s="46">
        <v>5</v>
      </c>
      <c r="H34" s="15">
        <v>1111</v>
      </c>
      <c r="I34" s="46">
        <v>6</v>
      </c>
      <c r="J34" s="16">
        <v>24</v>
      </c>
      <c r="K34" s="13"/>
      <c r="L34" s="43">
        <f t="shared" si="5"/>
        <v>1206.69</v>
      </c>
      <c r="M34" s="46">
        <v>6</v>
      </c>
    </row>
    <row r="35" spans="1:13" ht="21" x14ac:dyDescent="0.35">
      <c r="A35" s="9" t="s">
        <v>26</v>
      </c>
      <c r="B35" s="10" t="s">
        <v>71</v>
      </c>
      <c r="C35" s="45" t="s">
        <v>72</v>
      </c>
      <c r="D35" s="12">
        <v>128.25</v>
      </c>
      <c r="E35" s="13">
        <v>30</v>
      </c>
      <c r="F35" s="30">
        <f t="shared" si="6"/>
        <v>158.25</v>
      </c>
      <c r="G35" s="46">
        <v>8</v>
      </c>
      <c r="H35" s="15">
        <v>836</v>
      </c>
      <c r="I35" s="46">
        <v>1</v>
      </c>
      <c r="J35" s="25"/>
      <c r="K35" s="49"/>
      <c r="L35" s="43">
        <f>SUM(F35+H35+K35)</f>
        <v>994.25</v>
      </c>
      <c r="M35" s="50">
        <v>2</v>
      </c>
    </row>
    <row r="36" spans="1:13" ht="21" x14ac:dyDescent="0.35">
      <c r="A36" s="9" t="s">
        <v>38</v>
      </c>
      <c r="B36" s="10" t="s">
        <v>73</v>
      </c>
      <c r="C36" s="45" t="s">
        <v>74</v>
      </c>
      <c r="D36" s="12">
        <v>135.75</v>
      </c>
      <c r="E36" s="13"/>
      <c r="F36" s="30">
        <f t="shared" si="6"/>
        <v>135.75</v>
      </c>
      <c r="G36" s="46">
        <v>7</v>
      </c>
      <c r="H36" s="15">
        <v>858</v>
      </c>
      <c r="I36" s="46">
        <v>2</v>
      </c>
      <c r="J36" s="25"/>
      <c r="K36" s="13"/>
      <c r="L36" s="41">
        <f t="shared" si="5"/>
        <v>993.75</v>
      </c>
      <c r="M36" s="64">
        <v>1</v>
      </c>
    </row>
    <row r="37" spans="1:13" x14ac:dyDescent="0.25">
      <c r="A37" s="9"/>
      <c r="B37" s="10"/>
      <c r="C37" s="51"/>
      <c r="D37" s="12"/>
      <c r="E37" s="13"/>
      <c r="F37" s="13"/>
      <c r="G37" s="52"/>
      <c r="H37" s="25"/>
      <c r="I37" s="52"/>
      <c r="J37" s="25"/>
      <c r="K37" s="13"/>
      <c r="L37" s="17"/>
      <c r="M37" s="52"/>
    </row>
    <row r="38" spans="1:13" ht="18.75" x14ac:dyDescent="0.25">
      <c r="A38" s="182" t="s">
        <v>51</v>
      </c>
      <c r="B38" s="183"/>
      <c r="C38" s="183"/>
      <c r="D38" s="183"/>
      <c r="E38" s="183"/>
      <c r="F38" s="183"/>
      <c r="G38" s="184"/>
      <c r="H38" s="25"/>
      <c r="I38" s="52"/>
      <c r="J38" s="25"/>
      <c r="K38" s="13"/>
      <c r="L38" s="17"/>
      <c r="M38" s="52"/>
    </row>
    <row r="39" spans="1:13" ht="21" x14ac:dyDescent="0.35">
      <c r="A39" s="9" t="s">
        <v>14</v>
      </c>
      <c r="B39" s="17" t="s">
        <v>52</v>
      </c>
      <c r="C39" s="45" t="s">
        <v>15</v>
      </c>
      <c r="D39" s="12">
        <v>102.09</v>
      </c>
      <c r="E39" s="13"/>
      <c r="F39" s="13">
        <f>SUM(D39:E39)</f>
        <v>102.09</v>
      </c>
      <c r="G39" s="47">
        <v>1</v>
      </c>
      <c r="H39" s="15">
        <v>639</v>
      </c>
      <c r="I39" s="47">
        <v>2</v>
      </c>
      <c r="J39" s="25"/>
      <c r="K39" s="13"/>
      <c r="L39" s="20">
        <f>SUM(F39+H39)</f>
        <v>741.09</v>
      </c>
      <c r="M39" s="48">
        <v>1</v>
      </c>
    </row>
    <row r="40" spans="1:13" ht="21" x14ac:dyDescent="0.35">
      <c r="A40" s="9" t="s">
        <v>16</v>
      </c>
      <c r="B40" s="17" t="s">
        <v>75</v>
      </c>
      <c r="C40" s="45" t="s">
        <v>72</v>
      </c>
      <c r="D40" s="12">
        <v>336.36</v>
      </c>
      <c r="E40" s="13">
        <v>10</v>
      </c>
      <c r="F40" s="13">
        <f>SUM(D40:E40)</f>
        <v>346.36</v>
      </c>
      <c r="G40" s="47">
        <v>2</v>
      </c>
      <c r="H40" s="15">
        <v>578</v>
      </c>
      <c r="I40" s="47">
        <v>1</v>
      </c>
      <c r="J40" s="25"/>
      <c r="K40" s="13"/>
      <c r="L40" s="17">
        <f>SUM(F40+H40)</f>
        <v>924.36</v>
      </c>
      <c r="M40" s="50">
        <v>2</v>
      </c>
    </row>
    <row r="41" spans="1:13" ht="15.75" thickBot="1" x14ac:dyDescent="0.3">
      <c r="A41" s="53"/>
      <c r="B41" s="54"/>
      <c r="C41" s="55"/>
      <c r="D41" s="56"/>
      <c r="E41" s="57"/>
      <c r="F41" s="57"/>
      <c r="G41" s="58"/>
      <c r="H41" s="59"/>
      <c r="I41" s="58"/>
      <c r="J41" s="59"/>
      <c r="K41" s="57"/>
      <c r="L41" s="54"/>
      <c r="M41" s="58"/>
    </row>
    <row r="42" spans="1:13" ht="15.75" thickTop="1" x14ac:dyDescent="0.25"/>
  </sheetData>
  <mergeCells count="12">
    <mergeCell ref="A7:G7"/>
    <mergeCell ref="A14:G14"/>
    <mergeCell ref="A28:G28"/>
    <mergeCell ref="A38:G38"/>
    <mergeCell ref="B2:M2"/>
    <mergeCell ref="C3:J3"/>
    <mergeCell ref="A5:A6"/>
    <mergeCell ref="B5:B6"/>
    <mergeCell ref="C5:C6"/>
    <mergeCell ref="D5:G5"/>
    <mergeCell ref="H5:I5"/>
    <mergeCell ref="J5:M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/>
  </sheetViews>
  <sheetFormatPr defaultRowHeight="15" x14ac:dyDescent="0.25"/>
  <cols>
    <col min="1" max="1" width="4.85546875" customWidth="1"/>
    <col min="2" max="2" width="19" customWidth="1"/>
    <col min="4" max="4" width="6.5703125" customWidth="1"/>
    <col min="5" max="5" width="4.85546875" customWidth="1"/>
    <col min="6" max="6" width="7" customWidth="1"/>
    <col min="7" max="7" width="4.42578125" customWidth="1"/>
    <col min="8" max="8" width="7" customWidth="1"/>
    <col min="9" max="9" width="5.28515625" customWidth="1"/>
    <col min="10" max="10" width="7.28515625" customWidth="1"/>
    <col min="11" max="11" width="5.140625" customWidth="1"/>
    <col min="12" max="12" width="8" customWidth="1"/>
    <col min="13" max="13" width="5.85546875" customWidth="1"/>
    <col min="14" max="14" width="7.7109375" customWidth="1"/>
    <col min="15" max="15" width="5.140625" customWidth="1"/>
    <col min="16" max="16" width="5" customWidth="1"/>
    <col min="18" max="18" width="6.140625" customWidth="1"/>
  </cols>
  <sheetData>
    <row r="1" spans="1:18" ht="18.75" x14ac:dyDescent="0.3">
      <c r="A1" s="169"/>
      <c r="B1" s="186" t="s">
        <v>79</v>
      </c>
      <c r="C1" s="186"/>
      <c r="D1" s="186"/>
      <c r="E1" s="186"/>
      <c r="F1" s="186"/>
      <c r="G1" s="186"/>
      <c r="H1" s="186"/>
      <c r="I1" s="186"/>
      <c r="J1" s="186"/>
      <c r="K1" s="186"/>
      <c r="L1" s="169"/>
      <c r="M1" s="169"/>
      <c r="N1" s="169"/>
      <c r="O1" s="169"/>
      <c r="P1" s="169"/>
      <c r="Q1" s="169"/>
      <c r="R1" s="169"/>
    </row>
    <row r="2" spans="1:18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8" ht="18.75" x14ac:dyDescent="0.3">
      <c r="A3" s="200" t="s">
        <v>278</v>
      </c>
      <c r="B3" s="200"/>
      <c r="C3" s="200"/>
      <c r="D3" s="200"/>
      <c r="E3" s="200"/>
      <c r="F3" s="200"/>
      <c r="G3" s="200"/>
      <c r="H3" s="169"/>
      <c r="I3" s="169"/>
      <c r="J3" s="169"/>
      <c r="K3" s="169"/>
      <c r="L3" s="201" t="s">
        <v>279</v>
      </c>
      <c r="M3" s="200"/>
      <c r="N3" s="200"/>
      <c r="O3" s="200"/>
      <c r="P3" s="200"/>
      <c r="Q3" s="200"/>
      <c r="R3" s="200"/>
    </row>
    <row r="4" spans="1:18" ht="15.75" thickBot="1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5.75" customHeight="1" thickTop="1" x14ac:dyDescent="0.25">
      <c r="A5" s="202" t="s">
        <v>80</v>
      </c>
      <c r="B5" s="204" t="s">
        <v>81</v>
      </c>
      <c r="C5" s="206" t="s">
        <v>82</v>
      </c>
      <c r="D5" s="208" t="s">
        <v>83</v>
      </c>
      <c r="E5" s="208"/>
      <c r="F5" s="208"/>
      <c r="G5" s="209" t="s">
        <v>12</v>
      </c>
      <c r="H5" s="211" t="s">
        <v>84</v>
      </c>
      <c r="I5" s="208"/>
      <c r="J5" s="208"/>
      <c r="K5" s="209" t="s">
        <v>12</v>
      </c>
      <c r="L5" s="211" t="s">
        <v>85</v>
      </c>
      <c r="M5" s="208"/>
      <c r="N5" s="208"/>
      <c r="O5" s="209" t="s">
        <v>12</v>
      </c>
      <c r="P5" s="69"/>
      <c r="Q5" s="5"/>
      <c r="R5" s="7"/>
    </row>
    <row r="6" spans="1:18" ht="69" x14ac:dyDescent="0.25">
      <c r="A6" s="203"/>
      <c r="B6" s="205"/>
      <c r="C6" s="207"/>
      <c r="D6" s="70" t="s">
        <v>86</v>
      </c>
      <c r="E6" s="70" t="s">
        <v>87</v>
      </c>
      <c r="F6" s="70" t="s">
        <v>88</v>
      </c>
      <c r="G6" s="210"/>
      <c r="H6" s="71" t="s">
        <v>86</v>
      </c>
      <c r="I6" s="70" t="s">
        <v>87</v>
      </c>
      <c r="J6" s="70" t="s">
        <v>88</v>
      </c>
      <c r="K6" s="210"/>
      <c r="L6" s="71" t="s">
        <v>86</v>
      </c>
      <c r="M6" s="70" t="s">
        <v>87</v>
      </c>
      <c r="N6" s="70" t="s">
        <v>88</v>
      </c>
      <c r="O6" s="210"/>
      <c r="P6" s="72" t="s">
        <v>89</v>
      </c>
      <c r="Q6" s="71" t="s">
        <v>90</v>
      </c>
      <c r="R6" s="70" t="s">
        <v>91</v>
      </c>
    </row>
    <row r="7" spans="1:18" ht="18.75" x14ac:dyDescent="0.25">
      <c r="A7" s="170"/>
      <c r="B7" s="215" t="s">
        <v>92</v>
      </c>
      <c r="C7" s="216"/>
      <c r="D7" s="216"/>
      <c r="E7" s="216"/>
      <c r="F7" s="216"/>
      <c r="G7" s="217"/>
      <c r="H7" s="71"/>
      <c r="I7" s="70"/>
      <c r="J7" s="70"/>
      <c r="K7" s="168"/>
      <c r="L7" s="71"/>
      <c r="M7" s="70"/>
      <c r="N7" s="70"/>
      <c r="O7" s="168"/>
      <c r="P7" s="75"/>
      <c r="Q7" s="71"/>
      <c r="R7" s="70"/>
    </row>
    <row r="8" spans="1:18" ht="18.75" x14ac:dyDescent="0.3">
      <c r="A8" s="172">
        <v>1</v>
      </c>
      <c r="B8" s="77" t="s">
        <v>97</v>
      </c>
      <c r="C8" s="49" t="s">
        <v>98</v>
      </c>
      <c r="D8" s="19">
        <v>24.7</v>
      </c>
      <c r="E8" s="49">
        <v>5</v>
      </c>
      <c r="F8" s="19">
        <f t="shared" ref="F8:F13" si="0">SUM(D8:E8)</f>
        <v>29.7</v>
      </c>
      <c r="G8" s="78">
        <v>4</v>
      </c>
      <c r="H8" s="15">
        <v>57.28</v>
      </c>
      <c r="I8" s="49"/>
      <c r="J8" s="19">
        <f t="shared" ref="J8:J13" si="1">SUM(H8:I8)</f>
        <v>57.28</v>
      </c>
      <c r="K8" s="78">
        <v>3</v>
      </c>
      <c r="L8" s="15">
        <v>24.44</v>
      </c>
      <c r="M8" s="49">
        <v>5</v>
      </c>
      <c r="N8" s="19">
        <f t="shared" ref="N8:N13" si="2">SUM(L8:M8)</f>
        <v>29.44</v>
      </c>
      <c r="O8" s="78">
        <v>2</v>
      </c>
      <c r="P8" s="79"/>
      <c r="Q8" s="15">
        <f>SUM(F8+J8+N8)</f>
        <v>116.42</v>
      </c>
      <c r="R8" s="238">
        <v>2</v>
      </c>
    </row>
    <row r="9" spans="1:18" ht="15.75" x14ac:dyDescent="0.25">
      <c r="A9" s="172">
        <v>2</v>
      </c>
      <c r="B9" s="77" t="s">
        <v>93</v>
      </c>
      <c r="C9" s="49" t="s">
        <v>94</v>
      </c>
      <c r="D9" s="19">
        <v>31.56</v>
      </c>
      <c r="E9" s="49"/>
      <c r="F9" s="19">
        <f t="shared" si="0"/>
        <v>31.56</v>
      </c>
      <c r="G9" s="78">
        <v>5</v>
      </c>
      <c r="H9" s="15">
        <v>68.5</v>
      </c>
      <c r="I9" s="49"/>
      <c r="J9" s="19">
        <f t="shared" si="1"/>
        <v>68.5</v>
      </c>
      <c r="K9" s="78">
        <v>5</v>
      </c>
      <c r="L9" s="25">
        <v>38.78</v>
      </c>
      <c r="M9" s="49"/>
      <c r="N9" s="19">
        <f t="shared" si="2"/>
        <v>38.78</v>
      </c>
      <c r="O9" s="78">
        <v>4</v>
      </c>
      <c r="P9" s="79"/>
      <c r="Q9" s="15">
        <f>SUM(F9+J9+N9)</f>
        <v>138.84</v>
      </c>
      <c r="R9" s="80">
        <v>4</v>
      </c>
    </row>
    <row r="10" spans="1:18" ht="18.75" x14ac:dyDescent="0.3">
      <c r="A10" s="172">
        <v>3</v>
      </c>
      <c r="B10" s="77" t="s">
        <v>99</v>
      </c>
      <c r="C10" s="49" t="s">
        <v>100</v>
      </c>
      <c r="D10" s="19">
        <v>23.4</v>
      </c>
      <c r="E10" s="49"/>
      <c r="F10" s="19">
        <f t="shared" si="0"/>
        <v>23.4</v>
      </c>
      <c r="G10" s="78">
        <v>1</v>
      </c>
      <c r="H10" s="15">
        <v>45.35</v>
      </c>
      <c r="I10" s="49"/>
      <c r="J10" s="19">
        <f t="shared" si="1"/>
        <v>45.35</v>
      </c>
      <c r="K10" s="78">
        <v>1</v>
      </c>
      <c r="L10" s="25">
        <v>24.22</v>
      </c>
      <c r="M10" s="49"/>
      <c r="N10" s="19">
        <f t="shared" si="2"/>
        <v>24.22</v>
      </c>
      <c r="O10" s="78">
        <v>1</v>
      </c>
      <c r="P10" s="79"/>
      <c r="Q10" s="15">
        <f>SUM(F10+J10+N10)</f>
        <v>92.97</v>
      </c>
      <c r="R10" s="98">
        <v>1</v>
      </c>
    </row>
    <row r="11" spans="1:18" s="169" customFormat="1" ht="18.75" x14ac:dyDescent="0.3">
      <c r="A11" s="172">
        <v>4</v>
      </c>
      <c r="B11" s="77" t="s">
        <v>276</v>
      </c>
      <c r="C11" s="49" t="s">
        <v>277</v>
      </c>
      <c r="D11" s="19">
        <v>29.38</v>
      </c>
      <c r="E11" s="49"/>
      <c r="F11" s="19">
        <f t="shared" si="0"/>
        <v>29.38</v>
      </c>
      <c r="G11" s="78">
        <v>3</v>
      </c>
      <c r="H11" s="15">
        <v>58.96</v>
      </c>
      <c r="I11" s="49">
        <v>5</v>
      </c>
      <c r="J11" s="19">
        <f t="shared" si="1"/>
        <v>63.96</v>
      </c>
      <c r="K11" s="78">
        <v>4</v>
      </c>
      <c r="L11" s="25">
        <v>31.88</v>
      </c>
      <c r="M11" s="49">
        <v>5</v>
      </c>
      <c r="N11" s="19">
        <f t="shared" si="2"/>
        <v>36.879999999999995</v>
      </c>
      <c r="O11" s="78">
        <v>3</v>
      </c>
      <c r="P11" s="79"/>
      <c r="Q11" s="15">
        <f t="shared" ref="Q11:Q12" si="3">SUM(F11+J11+N11)</f>
        <v>130.22</v>
      </c>
      <c r="R11" s="239">
        <v>3</v>
      </c>
    </row>
    <row r="12" spans="1:18" s="169" customFormat="1" ht="15.75" x14ac:dyDescent="0.25">
      <c r="A12" s="172">
        <v>5</v>
      </c>
      <c r="B12" s="77" t="s">
        <v>127</v>
      </c>
      <c r="C12" s="49" t="s">
        <v>128</v>
      </c>
      <c r="D12" s="19">
        <v>27.66</v>
      </c>
      <c r="E12" s="49"/>
      <c r="F12" s="19">
        <f t="shared" si="0"/>
        <v>27.66</v>
      </c>
      <c r="G12" s="78">
        <v>2</v>
      </c>
      <c r="H12" s="15">
        <v>54.69</v>
      </c>
      <c r="I12" s="49"/>
      <c r="J12" s="19">
        <f t="shared" si="1"/>
        <v>54.69</v>
      </c>
      <c r="K12" s="78">
        <v>2</v>
      </c>
      <c r="L12" s="15">
        <v>33</v>
      </c>
      <c r="M12" s="49">
        <v>25</v>
      </c>
      <c r="N12" s="19">
        <f t="shared" si="2"/>
        <v>58</v>
      </c>
      <c r="O12" s="78">
        <v>6</v>
      </c>
      <c r="P12" s="79"/>
      <c r="Q12" s="15">
        <f t="shared" si="3"/>
        <v>140.35</v>
      </c>
      <c r="R12" s="80">
        <v>5</v>
      </c>
    </row>
    <row r="13" spans="1:18" ht="15.75" x14ac:dyDescent="0.25">
      <c r="A13" s="172">
        <v>6</v>
      </c>
      <c r="B13" s="77" t="s">
        <v>125</v>
      </c>
      <c r="C13" s="49" t="s">
        <v>126</v>
      </c>
      <c r="D13" s="19">
        <v>29.69</v>
      </c>
      <c r="E13" s="49"/>
      <c r="F13" s="19">
        <f t="shared" si="0"/>
        <v>29.69</v>
      </c>
      <c r="G13" s="78">
        <v>4</v>
      </c>
      <c r="H13" s="15">
        <v>105.38</v>
      </c>
      <c r="I13" s="49">
        <v>10</v>
      </c>
      <c r="J13" s="19">
        <f t="shared" si="1"/>
        <v>115.38</v>
      </c>
      <c r="K13" s="78">
        <v>6</v>
      </c>
      <c r="L13" s="15">
        <v>24.03</v>
      </c>
      <c r="M13" s="49">
        <v>30</v>
      </c>
      <c r="N13" s="19">
        <f t="shared" si="2"/>
        <v>54.03</v>
      </c>
      <c r="O13" s="78">
        <v>5</v>
      </c>
      <c r="P13" s="79"/>
      <c r="Q13" s="15">
        <f t="shared" ref="Q13" si="4">SUM(F13+J13+N13)</f>
        <v>199.1</v>
      </c>
      <c r="R13" s="80">
        <v>6</v>
      </c>
    </row>
    <row r="14" spans="1:18" ht="15.75" x14ac:dyDescent="0.25">
      <c r="A14" s="172"/>
      <c r="B14" s="81"/>
      <c r="C14" s="13"/>
      <c r="D14" s="13"/>
      <c r="E14" s="13"/>
      <c r="F14" s="19"/>
      <c r="G14" s="82"/>
      <c r="H14" s="25"/>
      <c r="I14" s="13"/>
      <c r="J14" s="19"/>
      <c r="K14" s="82"/>
      <c r="L14" s="25"/>
      <c r="M14" s="13"/>
      <c r="N14" s="19"/>
      <c r="O14" s="82"/>
      <c r="P14" s="83"/>
      <c r="Q14" s="15"/>
      <c r="R14" s="80"/>
    </row>
    <row r="15" spans="1:18" ht="18.75" x14ac:dyDescent="0.3">
      <c r="A15" s="172"/>
      <c r="B15" s="218" t="s">
        <v>101</v>
      </c>
      <c r="C15" s="219"/>
      <c r="D15" s="219"/>
      <c r="E15" s="219"/>
      <c r="F15" s="219"/>
      <c r="G15" s="220"/>
      <c r="H15" s="25"/>
      <c r="I15" s="13"/>
      <c r="J15" s="19"/>
      <c r="K15" s="82"/>
      <c r="L15" s="25"/>
      <c r="M15" s="13"/>
      <c r="N15" s="19"/>
      <c r="O15" s="82"/>
      <c r="P15" s="83"/>
      <c r="Q15" s="15"/>
      <c r="R15" s="80"/>
    </row>
    <row r="16" spans="1:18" ht="18.75" x14ac:dyDescent="0.3">
      <c r="A16" s="172">
        <v>1</v>
      </c>
      <c r="B16" s="84" t="s">
        <v>108</v>
      </c>
      <c r="C16" s="49" t="s">
        <v>109</v>
      </c>
      <c r="D16" s="19">
        <v>26.59</v>
      </c>
      <c r="E16" s="49"/>
      <c r="F16" s="19">
        <f>SUM(D16+E16)</f>
        <v>26.59</v>
      </c>
      <c r="G16" s="78">
        <v>1</v>
      </c>
      <c r="H16" s="15">
        <v>55.31</v>
      </c>
      <c r="I16" s="49"/>
      <c r="J16" s="19">
        <f t="shared" ref="J16:J19" si="5">SUM(H16+I16)</f>
        <v>55.31</v>
      </c>
      <c r="K16" s="78">
        <v>2</v>
      </c>
      <c r="L16" s="15">
        <v>27.69</v>
      </c>
      <c r="M16" s="49">
        <v>5</v>
      </c>
      <c r="N16" s="19">
        <f t="shared" ref="N16:N19" si="6">SUM(L16+M16)</f>
        <v>32.69</v>
      </c>
      <c r="O16" s="78">
        <v>3</v>
      </c>
      <c r="P16" s="79"/>
      <c r="Q16" s="15">
        <f t="shared" ref="Q16:Q19" si="7">SUM(F16+J16+N16)</f>
        <v>114.59</v>
      </c>
      <c r="R16" s="238">
        <v>2</v>
      </c>
    </row>
    <row r="17" spans="1:18" ht="18.75" x14ac:dyDescent="0.3">
      <c r="A17" s="172">
        <v>2</v>
      </c>
      <c r="B17" s="84" t="s">
        <v>95</v>
      </c>
      <c r="C17" s="49" t="s">
        <v>96</v>
      </c>
      <c r="D17" s="19">
        <v>30.19</v>
      </c>
      <c r="E17" s="49"/>
      <c r="F17" s="19">
        <f>SUM(D17+E17)</f>
        <v>30.19</v>
      </c>
      <c r="G17" s="78">
        <v>3</v>
      </c>
      <c r="H17" s="15">
        <v>71.599999999999994</v>
      </c>
      <c r="I17" s="49">
        <v>5</v>
      </c>
      <c r="J17" s="19">
        <f t="shared" si="5"/>
        <v>76.599999999999994</v>
      </c>
      <c r="K17" s="78">
        <v>3</v>
      </c>
      <c r="L17" s="15">
        <v>28.35</v>
      </c>
      <c r="M17" s="49"/>
      <c r="N17" s="19">
        <f t="shared" si="6"/>
        <v>28.35</v>
      </c>
      <c r="O17" s="78">
        <v>1</v>
      </c>
      <c r="P17" s="79"/>
      <c r="Q17" s="15">
        <f t="shared" si="7"/>
        <v>135.13999999999999</v>
      </c>
      <c r="R17" s="239">
        <v>3</v>
      </c>
    </row>
    <row r="18" spans="1:18" ht="18.75" x14ac:dyDescent="0.3">
      <c r="A18" s="172">
        <v>3</v>
      </c>
      <c r="B18" s="84" t="s">
        <v>129</v>
      </c>
      <c r="C18" s="49" t="s">
        <v>130</v>
      </c>
      <c r="D18" s="19">
        <v>23.43</v>
      </c>
      <c r="E18" s="49">
        <v>5</v>
      </c>
      <c r="F18" s="19">
        <f>SUM(D18+E18)</f>
        <v>28.43</v>
      </c>
      <c r="G18" s="78">
        <v>2</v>
      </c>
      <c r="H18" s="15">
        <v>46.44</v>
      </c>
      <c r="I18" s="49"/>
      <c r="J18" s="19">
        <f t="shared" si="5"/>
        <v>46.44</v>
      </c>
      <c r="K18" s="78">
        <v>1</v>
      </c>
      <c r="L18" s="15">
        <v>23.78</v>
      </c>
      <c r="M18" s="49">
        <v>5</v>
      </c>
      <c r="N18" s="19">
        <f t="shared" si="6"/>
        <v>28.78</v>
      </c>
      <c r="O18" s="78">
        <v>2</v>
      </c>
      <c r="P18" s="79"/>
      <c r="Q18" s="15">
        <f t="shared" si="7"/>
        <v>103.65</v>
      </c>
      <c r="R18" s="98">
        <v>1</v>
      </c>
    </row>
    <row r="19" spans="1:18" ht="15.75" x14ac:dyDescent="0.25">
      <c r="A19" s="172">
        <v>4</v>
      </c>
      <c r="B19" s="84" t="s">
        <v>213</v>
      </c>
      <c r="C19" s="49" t="s">
        <v>184</v>
      </c>
      <c r="D19" s="19">
        <v>30.59</v>
      </c>
      <c r="E19" s="49"/>
      <c r="F19" s="19">
        <f t="shared" ref="F19" si="8">SUM(D19+E19)</f>
        <v>30.59</v>
      </c>
      <c r="G19" s="78">
        <v>4</v>
      </c>
      <c r="H19" s="15">
        <v>76.88</v>
      </c>
      <c r="I19" s="49">
        <v>10</v>
      </c>
      <c r="J19" s="19">
        <f t="shared" si="5"/>
        <v>86.88</v>
      </c>
      <c r="K19" s="78">
        <v>4</v>
      </c>
      <c r="L19" s="15">
        <v>31.72</v>
      </c>
      <c r="M19" s="49">
        <v>5</v>
      </c>
      <c r="N19" s="19">
        <f t="shared" si="6"/>
        <v>36.72</v>
      </c>
      <c r="O19" s="78">
        <v>4</v>
      </c>
      <c r="P19" s="79"/>
      <c r="Q19" s="15">
        <f t="shared" si="7"/>
        <v>154.19</v>
      </c>
      <c r="R19" s="80">
        <v>4</v>
      </c>
    </row>
    <row r="20" spans="1:18" ht="15.75" x14ac:dyDescent="0.25">
      <c r="A20" s="172"/>
      <c r="B20" s="81"/>
      <c r="C20" s="13"/>
      <c r="D20" s="13"/>
      <c r="E20" s="13"/>
      <c r="F20" s="19"/>
      <c r="G20" s="82"/>
      <c r="H20" s="25"/>
      <c r="I20" s="13"/>
      <c r="J20" s="19"/>
      <c r="K20" s="82"/>
      <c r="L20" s="25"/>
      <c r="M20" s="13"/>
      <c r="N20" s="19"/>
      <c r="O20" s="82"/>
      <c r="P20" s="83"/>
      <c r="Q20" s="15"/>
      <c r="R20" s="80"/>
    </row>
    <row r="21" spans="1:18" ht="18.75" x14ac:dyDescent="0.3">
      <c r="A21" s="172"/>
      <c r="B21" s="221" t="s">
        <v>110</v>
      </c>
      <c r="C21" s="222"/>
      <c r="D21" s="222"/>
      <c r="E21" s="222"/>
      <c r="F21" s="222"/>
      <c r="G21" s="223"/>
      <c r="H21" s="25"/>
      <c r="I21" s="13"/>
      <c r="J21" s="19"/>
      <c r="K21" s="82"/>
      <c r="L21" s="25"/>
      <c r="M21" s="13"/>
      <c r="N21" s="85"/>
      <c r="O21" s="82"/>
      <c r="P21" s="83"/>
      <c r="Q21" s="15"/>
      <c r="R21" s="80"/>
    </row>
    <row r="22" spans="1:18" ht="18.75" x14ac:dyDescent="0.3">
      <c r="A22" s="172">
        <v>1</v>
      </c>
      <c r="B22" s="86" t="s">
        <v>174</v>
      </c>
      <c r="C22" s="49" t="s">
        <v>175</v>
      </c>
      <c r="D22" s="87">
        <v>27.29</v>
      </c>
      <c r="E22" s="49"/>
      <c r="F22" s="19">
        <f>SUM(D22+E22)</f>
        <v>27.29</v>
      </c>
      <c r="G22" s="78">
        <v>2</v>
      </c>
      <c r="H22" s="15">
        <v>69.989999999999995</v>
      </c>
      <c r="I22" s="49">
        <v>5</v>
      </c>
      <c r="J22" s="19">
        <f t="shared" ref="J22:J32" si="9">SUM(H22+I22)</f>
        <v>74.989999999999995</v>
      </c>
      <c r="K22" s="78">
        <v>4</v>
      </c>
      <c r="L22" s="15">
        <v>25.53</v>
      </c>
      <c r="M22" s="49"/>
      <c r="N22" s="88">
        <f>SUM(L22+M22)</f>
        <v>25.53</v>
      </c>
      <c r="O22" s="89">
        <v>1</v>
      </c>
      <c r="P22" s="167"/>
      <c r="Q22" s="15">
        <f t="shared" ref="Q22:Q27" si="10">SUM(F22+J22+N22+P22)</f>
        <v>127.81</v>
      </c>
      <c r="R22" s="238">
        <v>2</v>
      </c>
    </row>
    <row r="23" spans="1:18" ht="15.75" x14ac:dyDescent="0.25">
      <c r="A23" s="172">
        <v>3</v>
      </c>
      <c r="B23" s="86" t="s">
        <v>164</v>
      </c>
      <c r="C23" s="49" t="s">
        <v>148</v>
      </c>
      <c r="D23" s="19">
        <v>31.72</v>
      </c>
      <c r="E23" s="49">
        <v>10</v>
      </c>
      <c r="F23" s="19">
        <f>SUM(D23+E23)</f>
        <v>41.72</v>
      </c>
      <c r="G23" s="78">
        <v>5</v>
      </c>
      <c r="H23" s="15">
        <v>63.69</v>
      </c>
      <c r="I23" s="49">
        <v>10</v>
      </c>
      <c r="J23" s="19">
        <f>SUM(H23+I23)</f>
        <v>73.69</v>
      </c>
      <c r="K23" s="78">
        <v>3</v>
      </c>
      <c r="L23" s="25">
        <v>31.25</v>
      </c>
      <c r="M23" s="49">
        <v>10</v>
      </c>
      <c r="N23" s="19">
        <f t="shared" ref="N23:N32" si="11">SUM(L23+M23)</f>
        <v>41.25</v>
      </c>
      <c r="O23" s="78">
        <v>4</v>
      </c>
      <c r="P23" s="16">
        <v>15</v>
      </c>
      <c r="Q23" s="15">
        <f t="shared" si="10"/>
        <v>171.66</v>
      </c>
      <c r="R23" s="80">
        <v>4</v>
      </c>
    </row>
    <row r="24" spans="1:18" ht="18.75" x14ac:dyDescent="0.3">
      <c r="A24" s="172">
        <v>5</v>
      </c>
      <c r="B24" s="86" t="s">
        <v>161</v>
      </c>
      <c r="C24" s="49" t="s">
        <v>162</v>
      </c>
      <c r="D24" s="19">
        <v>28.68</v>
      </c>
      <c r="E24" s="49"/>
      <c r="F24" s="19">
        <f t="shared" ref="F24:F27" si="12">SUM(D24+E24)</f>
        <v>28.68</v>
      </c>
      <c r="G24" s="78">
        <v>3</v>
      </c>
      <c r="H24" s="15">
        <v>65.56</v>
      </c>
      <c r="I24" s="49"/>
      <c r="J24" s="19">
        <f t="shared" ref="J24:J27" si="13">SUM(H24+I24)</f>
        <v>65.56</v>
      </c>
      <c r="K24" s="78">
        <v>1</v>
      </c>
      <c r="L24" s="15">
        <v>28.15</v>
      </c>
      <c r="M24" s="49"/>
      <c r="N24" s="19">
        <f t="shared" si="11"/>
        <v>28.15</v>
      </c>
      <c r="O24" s="78">
        <v>3</v>
      </c>
      <c r="P24" s="16"/>
      <c r="Q24" s="15">
        <f t="shared" si="10"/>
        <v>122.39000000000001</v>
      </c>
      <c r="R24" s="98">
        <v>1</v>
      </c>
    </row>
    <row r="25" spans="1:18" ht="18.75" x14ac:dyDescent="0.3">
      <c r="A25" s="172">
        <v>6</v>
      </c>
      <c r="B25" s="86" t="s">
        <v>167</v>
      </c>
      <c r="C25" s="49" t="s">
        <v>153</v>
      </c>
      <c r="D25" s="19">
        <v>26.56</v>
      </c>
      <c r="E25" s="49"/>
      <c r="F25" s="19">
        <f t="shared" si="12"/>
        <v>26.56</v>
      </c>
      <c r="G25" s="78">
        <v>1</v>
      </c>
      <c r="H25" s="15">
        <v>70</v>
      </c>
      <c r="I25" s="49"/>
      <c r="J25" s="19">
        <f t="shared" si="13"/>
        <v>70</v>
      </c>
      <c r="K25" s="78">
        <v>2</v>
      </c>
      <c r="L25" s="15">
        <v>25.69</v>
      </c>
      <c r="M25" s="49"/>
      <c r="N25" s="19">
        <f t="shared" si="11"/>
        <v>25.69</v>
      </c>
      <c r="O25" s="78">
        <v>2</v>
      </c>
      <c r="P25" s="16">
        <v>15</v>
      </c>
      <c r="Q25" s="15">
        <f t="shared" si="10"/>
        <v>137.25</v>
      </c>
      <c r="R25" s="239">
        <v>3</v>
      </c>
    </row>
    <row r="26" spans="1:18" ht="15.75" x14ac:dyDescent="0.25">
      <c r="A26" s="172">
        <v>7</v>
      </c>
      <c r="B26" s="86" t="s">
        <v>261</v>
      </c>
      <c r="C26" s="49" t="s">
        <v>262</v>
      </c>
      <c r="D26" s="19">
        <v>47.81</v>
      </c>
      <c r="E26" s="49"/>
      <c r="F26" s="19">
        <f t="shared" si="12"/>
        <v>47.81</v>
      </c>
      <c r="G26" s="78">
        <v>6</v>
      </c>
      <c r="H26" s="15">
        <v>130.18</v>
      </c>
      <c r="I26" s="49">
        <v>5</v>
      </c>
      <c r="J26" s="19">
        <f t="shared" si="13"/>
        <v>135.18</v>
      </c>
      <c r="K26" s="78">
        <v>6</v>
      </c>
      <c r="L26" s="15">
        <v>47.53</v>
      </c>
      <c r="M26" s="49">
        <v>5</v>
      </c>
      <c r="N26" s="19">
        <f t="shared" si="11"/>
        <v>52.53</v>
      </c>
      <c r="O26" s="78">
        <v>6</v>
      </c>
      <c r="P26" s="16"/>
      <c r="Q26" s="15">
        <f t="shared" si="10"/>
        <v>235.52</v>
      </c>
      <c r="R26" s="80">
        <v>6</v>
      </c>
    </row>
    <row r="27" spans="1:18" ht="15.75" x14ac:dyDescent="0.25">
      <c r="A27" s="172">
        <v>8</v>
      </c>
      <c r="B27" s="86" t="s">
        <v>206</v>
      </c>
      <c r="C27" s="49" t="s">
        <v>207</v>
      </c>
      <c r="D27" s="19">
        <v>38.28</v>
      </c>
      <c r="E27" s="49"/>
      <c r="F27" s="19">
        <f t="shared" si="12"/>
        <v>38.28</v>
      </c>
      <c r="G27" s="78">
        <v>4</v>
      </c>
      <c r="H27" s="15">
        <v>91.25</v>
      </c>
      <c r="I27" s="49"/>
      <c r="J27" s="19">
        <f t="shared" si="13"/>
        <v>91.25</v>
      </c>
      <c r="K27" s="78">
        <v>5</v>
      </c>
      <c r="L27" s="25">
        <v>45.5</v>
      </c>
      <c r="M27" s="49"/>
      <c r="N27" s="19">
        <f t="shared" si="11"/>
        <v>45.5</v>
      </c>
      <c r="O27" s="78">
        <v>5</v>
      </c>
      <c r="P27" s="16"/>
      <c r="Q27" s="15">
        <f t="shared" si="10"/>
        <v>175.03</v>
      </c>
      <c r="R27" s="80">
        <v>5</v>
      </c>
    </row>
    <row r="28" spans="1:18" ht="15.75" x14ac:dyDescent="0.25">
      <c r="A28" s="172"/>
      <c r="B28" s="30"/>
      <c r="C28" s="13"/>
      <c r="D28" s="13"/>
      <c r="E28" s="13"/>
      <c r="F28" s="19"/>
      <c r="G28" s="82"/>
      <c r="H28" s="25"/>
      <c r="I28" s="13"/>
      <c r="J28" s="19"/>
      <c r="K28" s="82"/>
      <c r="L28" s="25"/>
      <c r="M28" s="13"/>
      <c r="N28" s="19"/>
      <c r="O28" s="82"/>
      <c r="P28" s="16"/>
      <c r="Q28" s="15"/>
      <c r="R28" s="80"/>
    </row>
    <row r="29" spans="1:18" ht="18.75" x14ac:dyDescent="0.3">
      <c r="A29" s="172"/>
      <c r="B29" s="212" t="s">
        <v>115</v>
      </c>
      <c r="C29" s="213"/>
      <c r="D29" s="213"/>
      <c r="E29" s="213"/>
      <c r="F29" s="213"/>
      <c r="G29" s="214"/>
      <c r="H29" s="25"/>
      <c r="I29" s="13"/>
      <c r="J29" s="19"/>
      <c r="K29" s="82"/>
      <c r="L29" s="25"/>
      <c r="M29" s="13"/>
      <c r="N29" s="19"/>
      <c r="O29" s="82"/>
      <c r="P29" s="16"/>
      <c r="Q29" s="15"/>
      <c r="R29" s="80"/>
    </row>
    <row r="30" spans="1:18" ht="18.75" x14ac:dyDescent="0.3">
      <c r="A30" s="92">
        <v>1</v>
      </c>
      <c r="B30" s="91" t="s">
        <v>118</v>
      </c>
      <c r="C30" s="49" t="s">
        <v>119</v>
      </c>
      <c r="D30" s="19">
        <v>27.88</v>
      </c>
      <c r="E30" s="49"/>
      <c r="F30" s="19">
        <f>SUM(D30+E30)</f>
        <v>27.88</v>
      </c>
      <c r="G30" s="93">
        <v>1</v>
      </c>
      <c r="H30" s="15">
        <v>60.72</v>
      </c>
      <c r="I30" s="49"/>
      <c r="J30" s="19">
        <f t="shared" si="9"/>
        <v>60.72</v>
      </c>
      <c r="K30" s="78">
        <v>1</v>
      </c>
      <c r="L30" s="25">
        <v>26.5</v>
      </c>
      <c r="M30" s="49"/>
      <c r="N30" s="19">
        <f t="shared" si="11"/>
        <v>26.5</v>
      </c>
      <c r="O30" s="78">
        <v>1</v>
      </c>
      <c r="P30" s="16"/>
      <c r="Q30" s="15">
        <f t="shared" ref="Q30:Q32" si="14">SUM(F30+J30+N30)</f>
        <v>115.1</v>
      </c>
      <c r="R30" s="98">
        <v>1</v>
      </c>
    </row>
    <row r="31" spans="1:18" ht="18.75" x14ac:dyDescent="0.3">
      <c r="A31" s="100">
        <v>2</v>
      </c>
      <c r="B31" s="91" t="s">
        <v>177</v>
      </c>
      <c r="C31" s="49" t="s">
        <v>156</v>
      </c>
      <c r="D31" s="19">
        <v>35.19</v>
      </c>
      <c r="E31" s="49">
        <v>5</v>
      </c>
      <c r="F31" s="19">
        <f t="shared" ref="F31:F32" si="15">SUM(D31+E31)</f>
        <v>40.19</v>
      </c>
      <c r="G31" s="93">
        <v>2</v>
      </c>
      <c r="H31" s="15">
        <v>66.53</v>
      </c>
      <c r="I31" s="49"/>
      <c r="J31" s="19">
        <f t="shared" si="9"/>
        <v>66.53</v>
      </c>
      <c r="K31" s="78">
        <v>2</v>
      </c>
      <c r="L31" s="15">
        <v>30</v>
      </c>
      <c r="M31" s="49"/>
      <c r="N31" s="19">
        <f t="shared" si="11"/>
        <v>30</v>
      </c>
      <c r="O31" s="78">
        <v>2</v>
      </c>
      <c r="P31" s="16"/>
      <c r="Q31" s="15">
        <f t="shared" si="14"/>
        <v>136.72</v>
      </c>
      <c r="R31" s="238">
        <v>2</v>
      </c>
    </row>
    <row r="32" spans="1:18" ht="18.75" x14ac:dyDescent="0.3">
      <c r="A32" s="100">
        <v>3</v>
      </c>
      <c r="B32" s="91" t="s">
        <v>208</v>
      </c>
      <c r="C32" s="49" t="s">
        <v>117</v>
      </c>
      <c r="D32" s="19">
        <v>36.590000000000003</v>
      </c>
      <c r="E32" s="49">
        <v>5</v>
      </c>
      <c r="F32" s="19">
        <f t="shared" si="15"/>
        <v>41.59</v>
      </c>
      <c r="G32" s="93">
        <v>3</v>
      </c>
      <c r="H32" s="15">
        <v>86.12</v>
      </c>
      <c r="I32" s="49">
        <v>20</v>
      </c>
      <c r="J32" s="19">
        <f t="shared" si="9"/>
        <v>106.12</v>
      </c>
      <c r="K32" s="78">
        <v>3</v>
      </c>
      <c r="L32" s="25">
        <v>30.37</v>
      </c>
      <c r="M32" s="49"/>
      <c r="N32" s="19">
        <f t="shared" si="11"/>
        <v>30.37</v>
      </c>
      <c r="O32" s="78">
        <v>3</v>
      </c>
      <c r="P32" s="16"/>
      <c r="Q32" s="15">
        <f t="shared" si="14"/>
        <v>178.08</v>
      </c>
      <c r="R32" s="239">
        <v>3</v>
      </c>
    </row>
    <row r="33" spans="1:18" ht="15.75" x14ac:dyDescent="0.25">
      <c r="A33" s="171"/>
      <c r="B33" s="95"/>
      <c r="C33" s="96"/>
      <c r="D33" s="20"/>
      <c r="E33" s="17"/>
      <c r="F33" s="20"/>
      <c r="G33" s="93"/>
      <c r="H33" s="15"/>
      <c r="I33" s="49"/>
      <c r="J33" s="19"/>
      <c r="K33" s="78"/>
      <c r="L33" s="25"/>
      <c r="M33" s="49"/>
      <c r="N33" s="19"/>
      <c r="O33" s="78"/>
      <c r="P33" s="16"/>
      <c r="Q33" s="15"/>
      <c r="R33" s="80"/>
    </row>
    <row r="34" spans="1:18" ht="18.75" x14ac:dyDescent="0.3">
      <c r="A34" s="172"/>
      <c r="B34" s="212" t="s">
        <v>120</v>
      </c>
      <c r="C34" s="213"/>
      <c r="D34" s="213"/>
      <c r="E34" s="213"/>
      <c r="F34" s="213"/>
      <c r="G34" s="214"/>
      <c r="H34" s="25"/>
      <c r="I34" s="13"/>
      <c r="J34" s="19"/>
      <c r="K34" s="82"/>
      <c r="L34" s="25"/>
      <c r="M34" s="13"/>
      <c r="N34" s="19"/>
      <c r="O34" s="82"/>
      <c r="P34" s="16"/>
      <c r="Q34" s="15"/>
      <c r="R34" s="80"/>
    </row>
    <row r="35" spans="1:18" ht="18.75" x14ac:dyDescent="0.3">
      <c r="A35" s="172">
        <v>1</v>
      </c>
      <c r="B35" s="109" t="s">
        <v>139</v>
      </c>
      <c r="C35" s="49" t="s">
        <v>140</v>
      </c>
      <c r="D35" s="19">
        <v>28.94</v>
      </c>
      <c r="E35" s="13"/>
      <c r="F35" s="19">
        <f>SUM(D35+E35)</f>
        <v>28.94</v>
      </c>
      <c r="G35" s="78">
        <v>2</v>
      </c>
      <c r="H35" s="15">
        <v>58.96</v>
      </c>
      <c r="I35" s="49"/>
      <c r="J35" s="19">
        <f t="shared" ref="J35:J41" si="16">SUM(H35+I35)</f>
        <v>58.96</v>
      </c>
      <c r="K35" s="78">
        <v>2</v>
      </c>
      <c r="L35" s="25">
        <v>30.07</v>
      </c>
      <c r="M35" s="49">
        <v>5</v>
      </c>
      <c r="N35" s="19">
        <f t="shared" ref="N35:N41" si="17">SUM(L35+M35)</f>
        <v>35.07</v>
      </c>
      <c r="O35" s="78">
        <v>2</v>
      </c>
      <c r="P35" s="16"/>
      <c r="Q35" s="15">
        <f t="shared" ref="Q35:Q40" si="18">SUM(F35+J35+N35)</f>
        <v>122.97</v>
      </c>
      <c r="R35" s="238">
        <v>2</v>
      </c>
    </row>
    <row r="36" spans="1:18" ht="15.75" x14ac:dyDescent="0.25">
      <c r="A36" s="172">
        <v>2</v>
      </c>
      <c r="B36" s="109" t="s">
        <v>147</v>
      </c>
      <c r="C36" s="49" t="s">
        <v>148</v>
      </c>
      <c r="D36" s="19">
        <v>45</v>
      </c>
      <c r="E36" s="13"/>
      <c r="F36" s="19">
        <f t="shared" ref="F36:F38" si="19">SUM(D36+E36)</f>
        <v>45</v>
      </c>
      <c r="G36" s="78">
        <v>6</v>
      </c>
      <c r="H36" s="15">
        <v>122.44</v>
      </c>
      <c r="I36" s="49">
        <v>15</v>
      </c>
      <c r="J36" s="19">
        <f t="shared" si="16"/>
        <v>137.44</v>
      </c>
      <c r="K36" s="78">
        <v>6</v>
      </c>
      <c r="L36" s="25">
        <v>43.56</v>
      </c>
      <c r="M36" s="49">
        <v>40</v>
      </c>
      <c r="N36" s="19">
        <f t="shared" si="17"/>
        <v>83.56</v>
      </c>
      <c r="O36" s="78">
        <v>6</v>
      </c>
      <c r="P36" s="16"/>
      <c r="Q36" s="15">
        <f t="shared" si="18"/>
        <v>266</v>
      </c>
      <c r="R36" s="80">
        <v>6</v>
      </c>
    </row>
    <row r="37" spans="1:18" ht="18.75" x14ac:dyDescent="0.3">
      <c r="A37" s="172">
        <v>3</v>
      </c>
      <c r="B37" s="109" t="s">
        <v>149</v>
      </c>
      <c r="C37" s="49" t="s">
        <v>121</v>
      </c>
      <c r="D37" s="19">
        <v>29.22</v>
      </c>
      <c r="E37" s="13"/>
      <c r="F37" s="19">
        <f t="shared" si="19"/>
        <v>29.22</v>
      </c>
      <c r="G37" s="78">
        <v>3</v>
      </c>
      <c r="H37" s="15">
        <v>55.97</v>
      </c>
      <c r="I37" s="49"/>
      <c r="J37" s="19">
        <f t="shared" si="16"/>
        <v>55.97</v>
      </c>
      <c r="K37" s="78">
        <v>1</v>
      </c>
      <c r="L37" s="15">
        <v>35.869999999999997</v>
      </c>
      <c r="M37" s="49">
        <v>10</v>
      </c>
      <c r="N37" s="19">
        <f t="shared" si="17"/>
        <v>45.87</v>
      </c>
      <c r="O37" s="78">
        <v>4</v>
      </c>
      <c r="P37" s="16"/>
      <c r="Q37" s="15">
        <f t="shared" si="18"/>
        <v>131.06</v>
      </c>
      <c r="R37" s="239">
        <v>3</v>
      </c>
    </row>
    <row r="38" spans="1:18" ht="15.75" x14ac:dyDescent="0.25">
      <c r="A38" s="172">
        <v>4</v>
      </c>
      <c r="B38" s="109" t="s">
        <v>152</v>
      </c>
      <c r="C38" s="49" t="s">
        <v>153</v>
      </c>
      <c r="D38" s="19">
        <v>29.29</v>
      </c>
      <c r="E38" s="13"/>
      <c r="F38" s="19">
        <f t="shared" si="19"/>
        <v>29.29</v>
      </c>
      <c r="G38" s="78">
        <v>4</v>
      </c>
      <c r="H38" s="15">
        <v>101.35</v>
      </c>
      <c r="I38" s="49">
        <v>5</v>
      </c>
      <c r="J38" s="19">
        <f t="shared" si="16"/>
        <v>106.35</v>
      </c>
      <c r="K38" s="78">
        <v>5</v>
      </c>
      <c r="L38" s="25">
        <v>30.12</v>
      </c>
      <c r="M38" s="49">
        <v>5</v>
      </c>
      <c r="N38" s="19">
        <f t="shared" si="17"/>
        <v>35.120000000000005</v>
      </c>
      <c r="O38" s="78">
        <v>3</v>
      </c>
      <c r="P38" s="16"/>
      <c r="Q38" s="15">
        <f t="shared" si="18"/>
        <v>170.76</v>
      </c>
      <c r="R38" s="80">
        <v>4</v>
      </c>
    </row>
    <row r="39" spans="1:18" ht="15.75" x14ac:dyDescent="0.25">
      <c r="A39" s="172">
        <v>5</v>
      </c>
      <c r="B39" s="109" t="s">
        <v>209</v>
      </c>
      <c r="C39" s="49" t="s">
        <v>210</v>
      </c>
      <c r="D39" s="19">
        <v>58.8</v>
      </c>
      <c r="E39" s="13"/>
      <c r="F39" s="19">
        <f>SUM(D39+E39)</f>
        <v>58.8</v>
      </c>
      <c r="G39" s="78">
        <v>7</v>
      </c>
      <c r="H39" s="15">
        <v>131.38</v>
      </c>
      <c r="I39" s="49">
        <v>10</v>
      </c>
      <c r="J39" s="19">
        <f t="shared" si="16"/>
        <v>141.38</v>
      </c>
      <c r="K39" s="78">
        <v>7</v>
      </c>
      <c r="L39" s="25">
        <v>54.65</v>
      </c>
      <c r="M39" s="49">
        <v>35</v>
      </c>
      <c r="N39" s="19">
        <f t="shared" si="17"/>
        <v>89.65</v>
      </c>
      <c r="O39" s="78">
        <v>7</v>
      </c>
      <c r="P39" s="16"/>
      <c r="Q39" s="15">
        <f t="shared" si="18"/>
        <v>289.83000000000004</v>
      </c>
      <c r="R39" s="80">
        <v>7</v>
      </c>
    </row>
    <row r="40" spans="1:18" ht="15.75" x14ac:dyDescent="0.25">
      <c r="A40" s="172">
        <v>6</v>
      </c>
      <c r="B40" s="109" t="s">
        <v>216</v>
      </c>
      <c r="C40" s="49" t="s">
        <v>217</v>
      </c>
      <c r="D40" s="19">
        <v>31.97</v>
      </c>
      <c r="E40" s="13"/>
      <c r="F40" s="19">
        <f>SUM(D40+E40)</f>
        <v>31.97</v>
      </c>
      <c r="G40" s="78">
        <v>5</v>
      </c>
      <c r="H40" s="15">
        <v>72.31</v>
      </c>
      <c r="I40" s="49"/>
      <c r="J40" s="19">
        <f t="shared" si="16"/>
        <v>72.31</v>
      </c>
      <c r="K40" s="78">
        <v>4</v>
      </c>
      <c r="L40" s="25">
        <v>31.97</v>
      </c>
      <c r="M40" s="49">
        <v>35</v>
      </c>
      <c r="N40" s="19">
        <f t="shared" si="17"/>
        <v>66.97</v>
      </c>
      <c r="O40" s="78">
        <v>5</v>
      </c>
      <c r="P40" s="16"/>
      <c r="Q40" s="15">
        <f t="shared" si="18"/>
        <v>171.25</v>
      </c>
      <c r="R40" s="80">
        <v>5</v>
      </c>
    </row>
    <row r="41" spans="1:18" ht="18.75" x14ac:dyDescent="0.3">
      <c r="A41" s="172">
        <v>7</v>
      </c>
      <c r="B41" s="109" t="s">
        <v>122</v>
      </c>
      <c r="C41" s="49" t="s">
        <v>100</v>
      </c>
      <c r="D41" s="19">
        <v>27.22</v>
      </c>
      <c r="E41" s="13"/>
      <c r="F41" s="19">
        <f>SUM(D41+E41)</f>
        <v>27.22</v>
      </c>
      <c r="G41" s="78">
        <v>1</v>
      </c>
      <c r="H41" s="15">
        <v>66.97</v>
      </c>
      <c r="I41" s="49"/>
      <c r="J41" s="19">
        <f t="shared" si="16"/>
        <v>66.97</v>
      </c>
      <c r="K41" s="78">
        <v>3</v>
      </c>
      <c r="L41" s="25">
        <v>21.78</v>
      </c>
      <c r="M41" s="49">
        <v>5</v>
      </c>
      <c r="N41" s="19">
        <f t="shared" si="17"/>
        <v>26.78</v>
      </c>
      <c r="O41" s="78">
        <v>1</v>
      </c>
      <c r="P41" s="16"/>
      <c r="Q41" s="15">
        <f>SUM(F41+J41+N41+P41)</f>
        <v>120.97</v>
      </c>
      <c r="R41" s="98">
        <v>1</v>
      </c>
    </row>
    <row r="42" spans="1:18" x14ac:dyDescent="0.2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</row>
  </sheetData>
  <mergeCells count="17">
    <mergeCell ref="B34:G34"/>
    <mergeCell ref="L5:N5"/>
    <mergeCell ref="O5:O6"/>
    <mergeCell ref="B7:G7"/>
    <mergeCell ref="B15:G15"/>
    <mergeCell ref="B21:G21"/>
    <mergeCell ref="B29:G29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10" workbookViewId="0">
      <selection activeCell="U15" sqref="U15"/>
    </sheetView>
  </sheetViews>
  <sheetFormatPr defaultRowHeight="15" x14ac:dyDescent="0.25"/>
  <cols>
    <col min="1" max="1" width="4.42578125" customWidth="1"/>
    <col min="2" max="2" width="18.42578125" customWidth="1"/>
    <col min="3" max="3" width="10" customWidth="1"/>
    <col min="4" max="4" width="7" customWidth="1"/>
    <col min="5" max="5" width="5.5703125" customWidth="1"/>
    <col min="6" max="6" width="6.7109375" customWidth="1"/>
    <col min="7" max="7" width="5.42578125" customWidth="1"/>
    <col min="8" max="8" width="7" customWidth="1"/>
    <col min="9" max="9" width="5.7109375" customWidth="1"/>
    <col min="10" max="10" width="7.140625" customWidth="1"/>
    <col min="11" max="11" width="4.5703125" customWidth="1"/>
    <col min="12" max="12" width="6.7109375" customWidth="1"/>
    <col min="13" max="13" width="5.85546875" customWidth="1"/>
    <col min="14" max="14" width="7.7109375" customWidth="1"/>
    <col min="15" max="16" width="5.140625" customWidth="1"/>
    <col min="17" max="17" width="8" customWidth="1"/>
    <col min="18" max="18" width="6.42578125" customWidth="1"/>
  </cols>
  <sheetData>
    <row r="1" spans="1:18" ht="18.75" x14ac:dyDescent="0.3">
      <c r="B1" s="186" t="s">
        <v>79</v>
      </c>
      <c r="C1" s="186"/>
      <c r="D1" s="186"/>
      <c r="E1" s="186"/>
      <c r="F1" s="186"/>
      <c r="G1" s="186"/>
      <c r="H1" s="186"/>
      <c r="I1" s="186"/>
      <c r="J1" s="186"/>
      <c r="K1" s="186"/>
    </row>
    <row r="3" spans="1:18" ht="18.75" x14ac:dyDescent="0.3">
      <c r="A3" s="200" t="s">
        <v>123</v>
      </c>
      <c r="B3" s="200"/>
      <c r="C3" s="200"/>
      <c r="D3" s="200"/>
      <c r="E3" s="200"/>
      <c r="F3" s="200"/>
      <c r="G3" s="200"/>
      <c r="L3" s="201" t="s">
        <v>124</v>
      </c>
      <c r="M3" s="200"/>
      <c r="N3" s="200"/>
      <c r="O3" s="200"/>
      <c r="P3" s="200"/>
      <c r="Q3" s="200"/>
      <c r="R3" s="200"/>
    </row>
    <row r="4" spans="1:18" ht="4.5" customHeight="1" thickBot="1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5.75" customHeight="1" thickTop="1" x14ac:dyDescent="0.25">
      <c r="A5" s="202" t="s">
        <v>80</v>
      </c>
      <c r="B5" s="204" t="s">
        <v>81</v>
      </c>
      <c r="C5" s="206" t="s">
        <v>82</v>
      </c>
      <c r="D5" s="208" t="s">
        <v>83</v>
      </c>
      <c r="E5" s="208"/>
      <c r="F5" s="208"/>
      <c r="G5" s="209" t="s">
        <v>12</v>
      </c>
      <c r="H5" s="211" t="s">
        <v>84</v>
      </c>
      <c r="I5" s="208"/>
      <c r="J5" s="208"/>
      <c r="K5" s="209" t="s">
        <v>12</v>
      </c>
      <c r="L5" s="211" t="s">
        <v>85</v>
      </c>
      <c r="M5" s="208"/>
      <c r="N5" s="208"/>
      <c r="O5" s="209" t="s">
        <v>12</v>
      </c>
      <c r="P5" s="69"/>
      <c r="Q5" s="5"/>
      <c r="R5" s="7"/>
    </row>
    <row r="6" spans="1:18" ht="60.75" customHeight="1" x14ac:dyDescent="0.25">
      <c r="A6" s="203"/>
      <c r="B6" s="205"/>
      <c r="C6" s="207"/>
      <c r="D6" s="70" t="s">
        <v>86</v>
      </c>
      <c r="E6" s="70" t="s">
        <v>87</v>
      </c>
      <c r="F6" s="70" t="s">
        <v>88</v>
      </c>
      <c r="G6" s="210"/>
      <c r="H6" s="71" t="s">
        <v>86</v>
      </c>
      <c r="I6" s="70" t="s">
        <v>87</v>
      </c>
      <c r="J6" s="70" t="s">
        <v>88</v>
      </c>
      <c r="K6" s="210"/>
      <c r="L6" s="71" t="s">
        <v>86</v>
      </c>
      <c r="M6" s="70" t="s">
        <v>87</v>
      </c>
      <c r="N6" s="70" t="s">
        <v>88</v>
      </c>
      <c r="O6" s="210"/>
      <c r="P6" s="72" t="s">
        <v>89</v>
      </c>
      <c r="Q6" s="71" t="s">
        <v>90</v>
      </c>
      <c r="R6" s="70" t="s">
        <v>91</v>
      </c>
    </row>
    <row r="7" spans="1:18" ht="18.75" x14ac:dyDescent="0.25">
      <c r="A7" s="73"/>
      <c r="B7" s="215" t="s">
        <v>92</v>
      </c>
      <c r="C7" s="216"/>
      <c r="D7" s="216"/>
      <c r="E7" s="216"/>
      <c r="F7" s="216"/>
      <c r="G7" s="217"/>
      <c r="H7" s="71"/>
      <c r="I7" s="70"/>
      <c r="J7" s="70"/>
      <c r="K7" s="74"/>
      <c r="L7" s="71"/>
      <c r="M7" s="70"/>
      <c r="N7" s="70"/>
      <c r="O7" s="74"/>
      <c r="P7" s="75"/>
      <c r="Q7" s="71"/>
      <c r="R7" s="70"/>
    </row>
    <row r="8" spans="1:18" ht="15.75" x14ac:dyDescent="0.25">
      <c r="A8" s="76">
        <v>1</v>
      </c>
      <c r="B8" s="77" t="s">
        <v>93</v>
      </c>
      <c r="C8" s="49" t="s">
        <v>94</v>
      </c>
      <c r="D8" s="19">
        <v>31.44</v>
      </c>
      <c r="E8" s="49"/>
      <c r="F8" s="19">
        <f t="shared" ref="F8" si="0">SUM(D8:E8)</f>
        <v>31.44</v>
      </c>
      <c r="G8" s="78">
        <v>4</v>
      </c>
      <c r="H8" s="15">
        <v>65.459999999999994</v>
      </c>
      <c r="I8" s="49"/>
      <c r="J8" s="19">
        <f t="shared" ref="J8:J13" si="1">SUM(H8:I8)</f>
        <v>65.459999999999994</v>
      </c>
      <c r="K8" s="78">
        <v>3</v>
      </c>
      <c r="L8" s="15">
        <v>52.28</v>
      </c>
      <c r="M8" s="49">
        <v>10</v>
      </c>
      <c r="N8" s="19">
        <f t="shared" ref="N8:N13" si="2">SUM(L8:M8)</f>
        <v>62.28</v>
      </c>
      <c r="O8" s="78">
        <v>4</v>
      </c>
      <c r="P8" s="79"/>
      <c r="Q8" s="15">
        <f t="shared" ref="Q8" si="3">SUM(F8+J8+N8)</f>
        <v>159.18</v>
      </c>
      <c r="R8" s="80">
        <v>4</v>
      </c>
    </row>
    <row r="9" spans="1:18" ht="15.75" x14ac:dyDescent="0.25">
      <c r="A9" s="76">
        <v>2</v>
      </c>
      <c r="B9" s="77" t="s">
        <v>113</v>
      </c>
      <c r="C9" s="49" t="s">
        <v>114</v>
      </c>
      <c r="D9" s="13">
        <v>43.38</v>
      </c>
      <c r="E9" s="49"/>
      <c r="F9" s="19">
        <f>SUM(D9:E9)</f>
        <v>43.38</v>
      </c>
      <c r="G9" s="78">
        <v>5</v>
      </c>
      <c r="H9" s="15">
        <v>84.4</v>
      </c>
      <c r="I9" s="49">
        <v>15</v>
      </c>
      <c r="J9" s="19">
        <f t="shared" si="1"/>
        <v>99.4</v>
      </c>
      <c r="K9" s="78">
        <v>5</v>
      </c>
      <c r="L9" s="25">
        <v>54.69</v>
      </c>
      <c r="M9" s="49"/>
      <c r="N9" s="19">
        <f t="shared" si="2"/>
        <v>54.69</v>
      </c>
      <c r="O9" s="78">
        <v>3</v>
      </c>
      <c r="P9" s="79"/>
      <c r="Q9" s="15">
        <f>SUM(F9+J9+N9)</f>
        <v>197.47</v>
      </c>
      <c r="R9" s="80">
        <v>5</v>
      </c>
    </row>
    <row r="10" spans="1:18" ht="18.75" x14ac:dyDescent="0.3">
      <c r="A10" s="76">
        <v>3</v>
      </c>
      <c r="B10" s="77" t="s">
        <v>97</v>
      </c>
      <c r="C10" s="49" t="s">
        <v>98</v>
      </c>
      <c r="D10" s="13">
        <v>25.09</v>
      </c>
      <c r="E10" s="49"/>
      <c r="F10" s="19">
        <f>SUM(D10:E10)</f>
        <v>25.09</v>
      </c>
      <c r="G10" s="78">
        <v>2</v>
      </c>
      <c r="H10" s="15">
        <v>72.400000000000006</v>
      </c>
      <c r="I10" s="49"/>
      <c r="J10" s="19">
        <f t="shared" si="1"/>
        <v>72.400000000000006</v>
      </c>
      <c r="K10" s="78">
        <v>4</v>
      </c>
      <c r="L10" s="25">
        <v>42.22</v>
      </c>
      <c r="M10" s="49">
        <v>10</v>
      </c>
      <c r="N10" s="19">
        <f t="shared" si="2"/>
        <v>52.22</v>
      </c>
      <c r="O10" s="78">
        <v>2</v>
      </c>
      <c r="P10" s="79"/>
      <c r="Q10" s="15">
        <f>SUM(F10+J10+N10)</f>
        <v>149.71</v>
      </c>
      <c r="R10" s="97">
        <v>2</v>
      </c>
    </row>
    <row r="11" spans="1:18" ht="18.75" x14ac:dyDescent="0.3">
      <c r="A11" s="76">
        <v>4</v>
      </c>
      <c r="B11" s="77" t="s">
        <v>99</v>
      </c>
      <c r="C11" s="49" t="s">
        <v>100</v>
      </c>
      <c r="D11" s="19">
        <v>24.03</v>
      </c>
      <c r="E11" s="49"/>
      <c r="F11" s="19">
        <f>SUM(D11:E11)</f>
        <v>24.03</v>
      </c>
      <c r="G11" s="78">
        <v>1</v>
      </c>
      <c r="H11" s="15">
        <v>43.81</v>
      </c>
      <c r="I11" s="49">
        <v>5</v>
      </c>
      <c r="J11" s="19">
        <f t="shared" si="1"/>
        <v>48.81</v>
      </c>
      <c r="K11" s="78">
        <v>1</v>
      </c>
      <c r="L11" s="25">
        <v>34.130000000000003</v>
      </c>
      <c r="M11" s="49"/>
      <c r="N11" s="19">
        <f t="shared" si="2"/>
        <v>34.130000000000003</v>
      </c>
      <c r="O11" s="78">
        <v>1</v>
      </c>
      <c r="P11" s="79"/>
      <c r="Q11" s="15">
        <f>SUM(F11+J11+N11)</f>
        <v>106.97</v>
      </c>
      <c r="R11" s="98">
        <v>1</v>
      </c>
    </row>
    <row r="12" spans="1:18" ht="15.75" x14ac:dyDescent="0.25">
      <c r="A12" s="76">
        <v>5</v>
      </c>
      <c r="B12" s="77" t="s">
        <v>125</v>
      </c>
      <c r="C12" s="49" t="s">
        <v>126</v>
      </c>
      <c r="D12" s="19">
        <v>63.62</v>
      </c>
      <c r="E12" s="49">
        <v>10</v>
      </c>
      <c r="F12" s="19">
        <f t="shared" ref="F12:F13" si="4">SUM(D12:E12)</f>
        <v>73.62</v>
      </c>
      <c r="G12" s="78">
        <v>6</v>
      </c>
      <c r="H12" s="15">
        <v>96.25</v>
      </c>
      <c r="I12" s="49">
        <v>10</v>
      </c>
      <c r="J12" s="19">
        <f t="shared" si="1"/>
        <v>106.25</v>
      </c>
      <c r="K12" s="78">
        <v>6</v>
      </c>
      <c r="L12" s="25">
        <v>42.5</v>
      </c>
      <c r="M12" s="49">
        <v>30</v>
      </c>
      <c r="N12" s="19">
        <f t="shared" si="2"/>
        <v>72.5</v>
      </c>
      <c r="O12" s="78">
        <v>5</v>
      </c>
      <c r="P12" s="79"/>
      <c r="Q12" s="15">
        <f t="shared" ref="Q12:Q13" si="5">SUM(F12+J12+N12)</f>
        <v>252.37</v>
      </c>
      <c r="R12" s="80">
        <v>6</v>
      </c>
    </row>
    <row r="13" spans="1:18" ht="18.75" x14ac:dyDescent="0.3">
      <c r="A13" s="76">
        <v>6</v>
      </c>
      <c r="B13" s="77" t="s">
        <v>127</v>
      </c>
      <c r="C13" s="49" t="s">
        <v>128</v>
      </c>
      <c r="D13" s="19">
        <v>27.03</v>
      </c>
      <c r="E13" s="49"/>
      <c r="F13" s="19">
        <f t="shared" si="4"/>
        <v>27.03</v>
      </c>
      <c r="G13" s="78">
        <v>3</v>
      </c>
      <c r="H13" s="15">
        <v>53.53</v>
      </c>
      <c r="I13" s="49"/>
      <c r="J13" s="19">
        <f t="shared" si="1"/>
        <v>53.53</v>
      </c>
      <c r="K13" s="78">
        <v>2</v>
      </c>
      <c r="L13" s="25">
        <v>42.97</v>
      </c>
      <c r="M13" s="49">
        <v>30</v>
      </c>
      <c r="N13" s="19">
        <f t="shared" si="2"/>
        <v>72.97</v>
      </c>
      <c r="O13" s="78">
        <v>6</v>
      </c>
      <c r="P13" s="79"/>
      <c r="Q13" s="15">
        <f t="shared" si="5"/>
        <v>153.53</v>
      </c>
      <c r="R13" s="99">
        <v>3</v>
      </c>
    </row>
    <row r="14" spans="1:18" ht="15.75" x14ac:dyDescent="0.25">
      <c r="A14" s="76"/>
      <c r="B14" s="81"/>
      <c r="C14" s="13"/>
      <c r="D14" s="13"/>
      <c r="E14" s="13"/>
      <c r="F14" s="19"/>
      <c r="G14" s="82"/>
      <c r="H14" s="25"/>
      <c r="I14" s="13"/>
      <c r="J14" s="19"/>
      <c r="K14" s="82"/>
      <c r="L14" s="25"/>
      <c r="M14" s="13"/>
      <c r="N14" s="19"/>
      <c r="O14" s="82"/>
      <c r="P14" s="83"/>
      <c r="Q14" s="15"/>
      <c r="R14" s="80"/>
    </row>
    <row r="15" spans="1:18" ht="18.75" x14ac:dyDescent="0.3">
      <c r="A15" s="76"/>
      <c r="B15" s="218" t="s">
        <v>101</v>
      </c>
      <c r="C15" s="219"/>
      <c r="D15" s="219"/>
      <c r="E15" s="219"/>
      <c r="F15" s="219"/>
      <c r="G15" s="220"/>
      <c r="H15" s="25"/>
      <c r="I15" s="13"/>
      <c r="J15" s="19"/>
      <c r="K15" s="82"/>
      <c r="L15" s="25"/>
      <c r="M15" s="13"/>
      <c r="N15" s="19"/>
      <c r="O15" s="82"/>
      <c r="P15" s="83"/>
      <c r="Q15" s="15"/>
      <c r="R15" s="80"/>
    </row>
    <row r="16" spans="1:18" ht="18.75" x14ac:dyDescent="0.3">
      <c r="A16" s="76">
        <v>1</v>
      </c>
      <c r="B16" s="84" t="s">
        <v>102</v>
      </c>
      <c r="C16" s="49" t="s">
        <v>103</v>
      </c>
      <c r="D16" s="19">
        <v>29.28</v>
      </c>
      <c r="E16" s="49"/>
      <c r="F16" s="19">
        <f t="shared" ref="F16:F21" si="6">SUM(D16+E16)</f>
        <v>29.28</v>
      </c>
      <c r="G16" s="78">
        <v>5</v>
      </c>
      <c r="H16" s="15">
        <v>49.47</v>
      </c>
      <c r="I16" s="49">
        <v>5</v>
      </c>
      <c r="J16" s="19">
        <f t="shared" ref="J16:J21" si="7">SUM(H16+I16)</f>
        <v>54.47</v>
      </c>
      <c r="K16" s="78">
        <v>1</v>
      </c>
      <c r="L16" s="25">
        <v>39.43</v>
      </c>
      <c r="M16" s="49"/>
      <c r="N16" s="19">
        <f t="shared" ref="N16:N21" si="8">SUM(L16+M16)</f>
        <v>39.43</v>
      </c>
      <c r="O16" s="78">
        <v>1</v>
      </c>
      <c r="P16" s="79"/>
      <c r="Q16" s="15">
        <f t="shared" ref="Q16:Q21" si="9">SUM(F16+J16+N16)</f>
        <v>123.18</v>
      </c>
      <c r="R16" s="97">
        <v>2</v>
      </c>
    </row>
    <row r="17" spans="1:18" ht="15.75" x14ac:dyDescent="0.25">
      <c r="A17" s="76">
        <v>2</v>
      </c>
      <c r="B17" s="84" t="s">
        <v>104</v>
      </c>
      <c r="C17" s="49" t="s">
        <v>105</v>
      </c>
      <c r="D17" s="19">
        <v>28.22</v>
      </c>
      <c r="E17" s="49"/>
      <c r="F17" s="19">
        <f t="shared" si="6"/>
        <v>28.22</v>
      </c>
      <c r="G17" s="78">
        <v>4</v>
      </c>
      <c r="H17" s="15">
        <v>64.44</v>
      </c>
      <c r="I17" s="49">
        <v>15</v>
      </c>
      <c r="J17" s="19">
        <f t="shared" si="7"/>
        <v>79.44</v>
      </c>
      <c r="K17" s="78">
        <v>6</v>
      </c>
      <c r="L17" s="25">
        <v>51.97</v>
      </c>
      <c r="M17" s="49"/>
      <c r="N17" s="19">
        <f t="shared" si="8"/>
        <v>51.97</v>
      </c>
      <c r="O17" s="78">
        <v>5</v>
      </c>
      <c r="P17" s="79"/>
      <c r="Q17" s="15">
        <f t="shared" si="9"/>
        <v>159.63</v>
      </c>
      <c r="R17" s="80">
        <v>6</v>
      </c>
    </row>
    <row r="18" spans="1:18" ht="15.75" x14ac:dyDescent="0.25">
      <c r="A18" s="76">
        <v>3</v>
      </c>
      <c r="B18" s="84" t="s">
        <v>106</v>
      </c>
      <c r="C18" s="49" t="s">
        <v>107</v>
      </c>
      <c r="D18" s="19">
        <v>27.41</v>
      </c>
      <c r="E18" s="49"/>
      <c r="F18" s="19">
        <f t="shared" si="6"/>
        <v>27.41</v>
      </c>
      <c r="G18" s="78">
        <v>3</v>
      </c>
      <c r="H18" s="15">
        <v>56.53</v>
      </c>
      <c r="I18" s="49">
        <v>10</v>
      </c>
      <c r="J18" s="19">
        <f t="shared" si="7"/>
        <v>66.53</v>
      </c>
      <c r="K18" s="78">
        <v>5</v>
      </c>
      <c r="L18" s="15">
        <v>47.53</v>
      </c>
      <c r="M18" s="49">
        <v>15</v>
      </c>
      <c r="N18" s="19">
        <f t="shared" si="8"/>
        <v>62.53</v>
      </c>
      <c r="O18" s="78">
        <v>6</v>
      </c>
      <c r="P18" s="79"/>
      <c r="Q18" s="15">
        <f t="shared" si="9"/>
        <v>156.47</v>
      </c>
      <c r="R18" s="80">
        <v>5</v>
      </c>
    </row>
    <row r="19" spans="1:18" ht="18.75" x14ac:dyDescent="0.3">
      <c r="A19" s="76">
        <v>4</v>
      </c>
      <c r="B19" s="84" t="s">
        <v>108</v>
      </c>
      <c r="C19" s="49" t="s">
        <v>109</v>
      </c>
      <c r="D19" s="19">
        <v>30.22</v>
      </c>
      <c r="E19" s="49"/>
      <c r="F19" s="19">
        <f t="shared" si="6"/>
        <v>30.22</v>
      </c>
      <c r="G19" s="78">
        <v>6</v>
      </c>
      <c r="H19" s="15">
        <v>56.82</v>
      </c>
      <c r="I19" s="49"/>
      <c r="J19" s="19">
        <f t="shared" si="7"/>
        <v>56.82</v>
      </c>
      <c r="K19" s="78">
        <v>3</v>
      </c>
      <c r="L19" s="15">
        <v>45</v>
      </c>
      <c r="M19" s="49"/>
      <c r="N19" s="19">
        <f t="shared" si="8"/>
        <v>45</v>
      </c>
      <c r="O19" s="78">
        <v>3</v>
      </c>
      <c r="P19" s="79"/>
      <c r="Q19" s="15">
        <f t="shared" si="9"/>
        <v>132.04</v>
      </c>
      <c r="R19" s="99">
        <v>3</v>
      </c>
    </row>
    <row r="20" spans="1:18" ht="15.75" x14ac:dyDescent="0.25">
      <c r="A20" s="76">
        <v>5</v>
      </c>
      <c r="B20" s="84" t="s">
        <v>95</v>
      </c>
      <c r="C20" s="49" t="s">
        <v>96</v>
      </c>
      <c r="D20" s="19">
        <v>26.5</v>
      </c>
      <c r="E20" s="49"/>
      <c r="F20" s="19">
        <f t="shared" si="6"/>
        <v>26.5</v>
      </c>
      <c r="G20" s="78">
        <v>2</v>
      </c>
      <c r="H20" s="15">
        <v>52.72</v>
      </c>
      <c r="I20" s="49">
        <v>5</v>
      </c>
      <c r="J20" s="19">
        <f t="shared" si="7"/>
        <v>57.72</v>
      </c>
      <c r="K20" s="78">
        <v>4</v>
      </c>
      <c r="L20" s="15">
        <v>49.56</v>
      </c>
      <c r="M20" s="49"/>
      <c r="N20" s="19">
        <f t="shared" si="8"/>
        <v>49.56</v>
      </c>
      <c r="O20" s="78">
        <v>4</v>
      </c>
      <c r="P20" s="79"/>
      <c r="Q20" s="15">
        <f t="shared" si="9"/>
        <v>133.78</v>
      </c>
      <c r="R20" s="80">
        <v>4</v>
      </c>
    </row>
    <row r="21" spans="1:18" ht="18.75" x14ac:dyDescent="0.3">
      <c r="A21" s="76">
        <v>6</v>
      </c>
      <c r="B21" s="84" t="s">
        <v>129</v>
      </c>
      <c r="C21" s="49" t="s">
        <v>130</v>
      </c>
      <c r="D21" s="19">
        <v>23.5</v>
      </c>
      <c r="E21" s="49"/>
      <c r="F21" s="19">
        <f t="shared" si="6"/>
        <v>23.5</v>
      </c>
      <c r="G21" s="78">
        <v>1</v>
      </c>
      <c r="H21" s="15">
        <v>51.75</v>
      </c>
      <c r="I21" s="49">
        <v>5</v>
      </c>
      <c r="J21" s="19">
        <f t="shared" si="7"/>
        <v>56.75</v>
      </c>
      <c r="K21" s="78">
        <v>2</v>
      </c>
      <c r="L21" s="15">
        <v>36.75</v>
      </c>
      <c r="M21" s="49">
        <v>5</v>
      </c>
      <c r="N21" s="19">
        <f t="shared" si="8"/>
        <v>41.75</v>
      </c>
      <c r="O21" s="78">
        <v>2</v>
      </c>
      <c r="P21" s="79"/>
      <c r="Q21" s="15">
        <f t="shared" si="9"/>
        <v>122</v>
      </c>
      <c r="R21" s="98">
        <v>1</v>
      </c>
    </row>
    <row r="22" spans="1:18" ht="15.75" x14ac:dyDescent="0.25">
      <c r="A22" s="76"/>
      <c r="B22" s="81"/>
      <c r="C22" s="13"/>
      <c r="D22" s="13"/>
      <c r="E22" s="13"/>
      <c r="F22" s="19"/>
      <c r="G22" s="82"/>
      <c r="H22" s="25"/>
      <c r="I22" s="13"/>
      <c r="J22" s="19"/>
      <c r="K22" s="82"/>
      <c r="L22" s="25"/>
      <c r="M22" s="13"/>
      <c r="N22" s="19"/>
      <c r="O22" s="82"/>
      <c r="P22" s="83"/>
      <c r="Q22" s="15"/>
      <c r="R22" s="80"/>
    </row>
    <row r="23" spans="1:18" ht="18.75" x14ac:dyDescent="0.3">
      <c r="A23" s="76"/>
      <c r="B23" s="221" t="s">
        <v>110</v>
      </c>
      <c r="C23" s="222"/>
      <c r="D23" s="222"/>
      <c r="E23" s="222"/>
      <c r="F23" s="222"/>
      <c r="G23" s="223"/>
      <c r="H23" s="25"/>
      <c r="I23" s="13"/>
      <c r="J23" s="19"/>
      <c r="K23" s="82"/>
      <c r="L23" s="25"/>
      <c r="M23" s="13"/>
      <c r="N23" s="85"/>
      <c r="O23" s="82"/>
      <c r="P23" s="83"/>
      <c r="Q23" s="15"/>
      <c r="R23" s="80"/>
    </row>
    <row r="24" spans="1:18" ht="18.75" x14ac:dyDescent="0.3">
      <c r="A24" s="76">
        <v>1</v>
      </c>
      <c r="B24" s="86" t="s">
        <v>131</v>
      </c>
      <c r="C24" s="49" t="s">
        <v>121</v>
      </c>
      <c r="D24" s="87">
        <v>30.66</v>
      </c>
      <c r="E24" s="49"/>
      <c r="F24" s="19">
        <f t="shared" ref="F24:F32" si="10">SUM(D24+E24)</f>
        <v>30.66</v>
      </c>
      <c r="G24" s="78">
        <v>1</v>
      </c>
      <c r="H24" s="15">
        <v>71.37</v>
      </c>
      <c r="I24" s="49">
        <v>5</v>
      </c>
      <c r="J24" s="19">
        <f t="shared" ref="J24:J32" si="11">SUM(H24+I24)</f>
        <v>76.37</v>
      </c>
      <c r="K24" s="78">
        <v>2</v>
      </c>
      <c r="L24" s="15">
        <v>49.59</v>
      </c>
      <c r="M24" s="49">
        <v>10</v>
      </c>
      <c r="N24" s="88">
        <f>SUM(L24+M24)</f>
        <v>59.59</v>
      </c>
      <c r="O24" s="89">
        <v>3</v>
      </c>
      <c r="P24" s="90"/>
      <c r="Q24" s="15">
        <f>SUM(F24+J24+N24+P24)</f>
        <v>166.62</v>
      </c>
      <c r="R24" s="98">
        <v>1</v>
      </c>
    </row>
    <row r="25" spans="1:18" ht="18.75" x14ac:dyDescent="0.3">
      <c r="A25" s="76">
        <v>2</v>
      </c>
      <c r="B25" s="86" t="s">
        <v>111</v>
      </c>
      <c r="C25" s="49" t="s">
        <v>112</v>
      </c>
      <c r="D25" s="13">
        <v>42.22</v>
      </c>
      <c r="E25" s="49"/>
      <c r="F25" s="19">
        <f t="shared" si="10"/>
        <v>42.22</v>
      </c>
      <c r="G25" s="78">
        <v>3</v>
      </c>
      <c r="H25" s="25">
        <v>98.28</v>
      </c>
      <c r="I25" s="49"/>
      <c r="J25" s="19">
        <f t="shared" si="11"/>
        <v>98.28</v>
      </c>
      <c r="K25" s="78">
        <v>3</v>
      </c>
      <c r="L25" s="15">
        <v>49.5</v>
      </c>
      <c r="M25" s="49">
        <v>5</v>
      </c>
      <c r="N25" s="19">
        <f>SUM(L25:M25)</f>
        <v>54.5</v>
      </c>
      <c r="O25" s="78">
        <v>1</v>
      </c>
      <c r="P25" s="16">
        <v>15</v>
      </c>
      <c r="Q25" s="15">
        <f t="shared" ref="Q25:Q26" si="12">SUM(F25+J25+N25+P25)</f>
        <v>210</v>
      </c>
      <c r="R25" s="99">
        <v>3</v>
      </c>
    </row>
    <row r="26" spans="1:18" ht="18.75" x14ac:dyDescent="0.3">
      <c r="A26" s="76">
        <v>3</v>
      </c>
      <c r="B26" s="86" t="s">
        <v>132</v>
      </c>
      <c r="C26" s="49" t="s">
        <v>133</v>
      </c>
      <c r="D26" s="19">
        <v>54.34</v>
      </c>
      <c r="E26" s="49">
        <v>10</v>
      </c>
      <c r="F26" s="19">
        <f t="shared" si="10"/>
        <v>64.34</v>
      </c>
      <c r="G26" s="78">
        <v>4</v>
      </c>
      <c r="H26" s="15">
        <v>55.59</v>
      </c>
      <c r="I26" s="49">
        <v>15</v>
      </c>
      <c r="J26" s="19">
        <f t="shared" si="11"/>
        <v>70.59</v>
      </c>
      <c r="K26" s="78">
        <v>1</v>
      </c>
      <c r="L26" s="15">
        <v>53.72</v>
      </c>
      <c r="M26" s="49">
        <v>5</v>
      </c>
      <c r="N26" s="19">
        <f>SUM(L26:M26)</f>
        <v>58.72</v>
      </c>
      <c r="O26" s="78">
        <v>2</v>
      </c>
      <c r="P26" s="16"/>
      <c r="Q26" s="15">
        <f t="shared" si="12"/>
        <v>193.65</v>
      </c>
      <c r="R26" s="97">
        <v>2</v>
      </c>
    </row>
    <row r="27" spans="1:18" ht="15.75" x14ac:dyDescent="0.25">
      <c r="A27" s="76">
        <v>4</v>
      </c>
      <c r="B27" s="86" t="s">
        <v>134</v>
      </c>
      <c r="C27" s="49" t="s">
        <v>135</v>
      </c>
      <c r="D27" s="19">
        <v>34.4</v>
      </c>
      <c r="E27" s="49"/>
      <c r="F27" s="19">
        <f t="shared" si="10"/>
        <v>34.4</v>
      </c>
      <c r="G27" s="78">
        <v>2</v>
      </c>
      <c r="H27" s="15">
        <v>91.78</v>
      </c>
      <c r="I27" s="49">
        <v>35</v>
      </c>
      <c r="J27" s="19">
        <f>SUM(H27+I27)</f>
        <v>126.78</v>
      </c>
      <c r="K27" s="78">
        <v>4</v>
      </c>
      <c r="L27" s="25">
        <v>103.97</v>
      </c>
      <c r="M27" s="49">
        <v>5</v>
      </c>
      <c r="N27" s="19">
        <f t="shared" ref="N27:N31" si="13">SUM(L27+M27)</f>
        <v>108.97</v>
      </c>
      <c r="O27" s="78">
        <v>4</v>
      </c>
      <c r="P27" s="16"/>
      <c r="Q27" s="32">
        <f>SUM(F27+J27+N27)</f>
        <v>270.14999999999998</v>
      </c>
      <c r="R27" s="80">
        <v>4</v>
      </c>
    </row>
    <row r="28" spans="1:18" ht="15.75" x14ac:dyDescent="0.25">
      <c r="A28" s="76"/>
      <c r="B28" s="30"/>
      <c r="C28" s="13"/>
      <c r="D28" s="13"/>
      <c r="E28" s="13"/>
      <c r="F28" s="19"/>
      <c r="G28" s="82"/>
      <c r="H28" s="25"/>
      <c r="I28" s="13"/>
      <c r="J28" s="19"/>
      <c r="K28" s="82"/>
      <c r="L28" s="25"/>
      <c r="M28" s="13"/>
      <c r="N28" s="19"/>
      <c r="O28" s="82"/>
      <c r="P28" s="16"/>
      <c r="Q28" s="15"/>
      <c r="R28" s="80"/>
    </row>
    <row r="29" spans="1:18" ht="18.75" x14ac:dyDescent="0.3">
      <c r="A29" s="76"/>
      <c r="B29" s="212" t="s">
        <v>115</v>
      </c>
      <c r="C29" s="213"/>
      <c r="D29" s="213"/>
      <c r="E29" s="213"/>
      <c r="F29" s="213"/>
      <c r="G29" s="214"/>
      <c r="H29" s="25"/>
      <c r="I29" s="13"/>
      <c r="J29" s="19"/>
      <c r="K29" s="82"/>
      <c r="L29" s="25"/>
      <c r="M29" s="13"/>
      <c r="N29" s="19"/>
      <c r="O29" s="82"/>
      <c r="P29" s="16"/>
      <c r="Q29" s="15"/>
      <c r="R29" s="80"/>
    </row>
    <row r="30" spans="1:18" ht="18.75" x14ac:dyDescent="0.3">
      <c r="A30" s="76">
        <v>1</v>
      </c>
      <c r="B30" s="91" t="s">
        <v>136</v>
      </c>
      <c r="C30" s="49" t="s">
        <v>137</v>
      </c>
      <c r="D30" s="19">
        <v>31.75</v>
      </c>
      <c r="E30" s="49"/>
      <c r="F30" s="19">
        <f t="shared" si="10"/>
        <v>31.75</v>
      </c>
      <c r="G30" s="78">
        <v>2</v>
      </c>
      <c r="H30" s="15">
        <v>64.37</v>
      </c>
      <c r="I30" s="49"/>
      <c r="J30" s="19">
        <f t="shared" si="11"/>
        <v>64.37</v>
      </c>
      <c r="K30" s="78">
        <v>2</v>
      </c>
      <c r="L30" s="25">
        <v>48.38</v>
      </c>
      <c r="M30" s="49"/>
      <c r="N30" s="19">
        <f t="shared" si="13"/>
        <v>48.38</v>
      </c>
      <c r="O30" s="78">
        <v>1</v>
      </c>
      <c r="P30" s="16"/>
      <c r="Q30" s="15">
        <f t="shared" ref="Q30:Q31" si="14">SUM(F30+J30+N30)</f>
        <v>144.5</v>
      </c>
      <c r="R30" s="98">
        <v>1</v>
      </c>
    </row>
    <row r="31" spans="1:18" ht="18.75" x14ac:dyDescent="0.3">
      <c r="A31" s="76">
        <v>2</v>
      </c>
      <c r="B31" s="91" t="s">
        <v>116</v>
      </c>
      <c r="C31" s="49" t="s">
        <v>117</v>
      </c>
      <c r="D31" s="19">
        <v>55.75</v>
      </c>
      <c r="E31" s="16"/>
      <c r="F31" s="19">
        <f t="shared" si="10"/>
        <v>55.75</v>
      </c>
      <c r="G31" s="78">
        <v>3</v>
      </c>
      <c r="H31" s="15">
        <v>114.19</v>
      </c>
      <c r="I31" s="49"/>
      <c r="J31" s="19">
        <f t="shared" si="11"/>
        <v>114.19</v>
      </c>
      <c r="K31" s="78">
        <v>3</v>
      </c>
      <c r="L31" s="15">
        <v>70.22</v>
      </c>
      <c r="M31" s="49">
        <v>5</v>
      </c>
      <c r="N31" s="19">
        <f t="shared" si="13"/>
        <v>75.22</v>
      </c>
      <c r="O31" s="78">
        <v>2</v>
      </c>
      <c r="P31" s="16"/>
      <c r="Q31" s="15">
        <f t="shared" si="14"/>
        <v>245.16</v>
      </c>
      <c r="R31" s="97">
        <v>2</v>
      </c>
    </row>
    <row r="32" spans="1:18" ht="15.75" x14ac:dyDescent="0.25">
      <c r="A32" s="92">
        <v>3</v>
      </c>
      <c r="B32" s="91" t="s">
        <v>118</v>
      </c>
      <c r="C32" s="49" t="s">
        <v>119</v>
      </c>
      <c r="D32" s="19">
        <v>30.44</v>
      </c>
      <c r="E32" s="49"/>
      <c r="F32" s="19">
        <f t="shared" si="10"/>
        <v>30.44</v>
      </c>
      <c r="G32" s="93">
        <v>1</v>
      </c>
      <c r="H32" s="15">
        <v>53.75</v>
      </c>
      <c r="I32" s="49"/>
      <c r="J32" s="19">
        <f t="shared" si="11"/>
        <v>53.75</v>
      </c>
      <c r="K32" s="78">
        <v>1</v>
      </c>
      <c r="L32" s="25">
        <v>57.47</v>
      </c>
      <c r="M32" s="49"/>
      <c r="N32" s="19" t="s">
        <v>142</v>
      </c>
      <c r="O32" s="78">
        <v>0</v>
      </c>
      <c r="P32" s="16"/>
      <c r="Q32" s="15" t="s">
        <v>141</v>
      </c>
      <c r="R32" s="80">
        <v>0</v>
      </c>
    </row>
    <row r="33" spans="1:18" ht="15.75" x14ac:dyDescent="0.25">
      <c r="A33" s="94"/>
      <c r="B33" s="95"/>
      <c r="C33" s="96"/>
      <c r="D33" s="20"/>
      <c r="E33" s="17"/>
      <c r="F33" s="20"/>
      <c r="G33" s="93"/>
      <c r="H33" s="15"/>
      <c r="I33" s="49"/>
      <c r="J33" s="19"/>
      <c r="K33" s="78"/>
      <c r="L33" s="25"/>
      <c r="M33" s="49"/>
      <c r="N33" s="19"/>
      <c r="O33" s="78"/>
      <c r="P33" s="16"/>
      <c r="Q33" s="15"/>
      <c r="R33" s="80"/>
    </row>
    <row r="34" spans="1:18" ht="18.75" x14ac:dyDescent="0.3">
      <c r="A34" s="76"/>
      <c r="B34" s="212" t="s">
        <v>120</v>
      </c>
      <c r="C34" s="213"/>
      <c r="D34" s="213"/>
      <c r="E34" s="213"/>
      <c r="F34" s="213"/>
      <c r="G34" s="214"/>
      <c r="H34" s="25"/>
      <c r="I34" s="13"/>
      <c r="J34" s="19"/>
      <c r="K34" s="82"/>
      <c r="L34" s="25"/>
      <c r="M34" s="13"/>
      <c r="N34" s="19"/>
      <c r="O34" s="82"/>
      <c r="P34" s="16"/>
      <c r="Q34" s="15"/>
      <c r="R34" s="80"/>
    </row>
    <row r="35" spans="1:18" ht="18.75" x14ac:dyDescent="0.3">
      <c r="A35" s="76">
        <v>1</v>
      </c>
      <c r="B35" s="91" t="s">
        <v>138</v>
      </c>
      <c r="C35" s="49" t="s">
        <v>133</v>
      </c>
      <c r="D35" s="19">
        <v>41.28</v>
      </c>
      <c r="E35" s="13">
        <v>10</v>
      </c>
      <c r="F35" s="19">
        <f t="shared" ref="F35:F37" si="15">SUM(D35+E35)</f>
        <v>51.28</v>
      </c>
      <c r="G35" s="78">
        <v>3</v>
      </c>
      <c r="H35" s="15">
        <v>70.81</v>
      </c>
      <c r="I35" s="49">
        <v>20</v>
      </c>
      <c r="J35" s="19">
        <f t="shared" ref="J35:J37" si="16">SUM(H35+I35)</f>
        <v>90.81</v>
      </c>
      <c r="K35" s="78">
        <v>3</v>
      </c>
      <c r="L35" s="25">
        <v>67.22</v>
      </c>
      <c r="M35" s="49">
        <v>5</v>
      </c>
      <c r="N35" s="19">
        <f t="shared" ref="N35:N37" si="17">SUM(L35+M35)</f>
        <v>72.22</v>
      </c>
      <c r="O35" s="78">
        <v>3</v>
      </c>
      <c r="P35" s="16"/>
      <c r="Q35" s="15">
        <f t="shared" ref="Q35:Q36" si="18">SUM(F35+J35+N35)</f>
        <v>214.31</v>
      </c>
      <c r="R35" s="99">
        <v>3</v>
      </c>
    </row>
    <row r="36" spans="1:18" ht="18.75" x14ac:dyDescent="0.3">
      <c r="A36" s="76">
        <v>2</v>
      </c>
      <c r="B36" s="91" t="s">
        <v>139</v>
      </c>
      <c r="C36" s="49" t="s">
        <v>140</v>
      </c>
      <c r="D36" s="19">
        <v>28.19</v>
      </c>
      <c r="E36" s="13"/>
      <c r="F36" s="19">
        <f t="shared" si="15"/>
        <v>28.19</v>
      </c>
      <c r="G36" s="78">
        <v>2</v>
      </c>
      <c r="H36" s="15">
        <v>71.5</v>
      </c>
      <c r="I36" s="49"/>
      <c r="J36" s="19">
        <f t="shared" si="16"/>
        <v>71.5</v>
      </c>
      <c r="K36" s="78">
        <v>2</v>
      </c>
      <c r="L36" s="25">
        <v>53.94</v>
      </c>
      <c r="M36" s="49"/>
      <c r="N36" s="19">
        <f t="shared" si="17"/>
        <v>53.94</v>
      </c>
      <c r="O36" s="78">
        <v>2</v>
      </c>
      <c r="P36" s="16"/>
      <c r="Q36" s="15">
        <f t="shared" si="18"/>
        <v>153.63</v>
      </c>
      <c r="R36" s="97">
        <v>2</v>
      </c>
    </row>
    <row r="37" spans="1:18" ht="18.75" x14ac:dyDescent="0.3">
      <c r="A37" s="76">
        <v>4</v>
      </c>
      <c r="B37" s="91" t="s">
        <v>122</v>
      </c>
      <c r="C37" s="49" t="s">
        <v>100</v>
      </c>
      <c r="D37" s="19">
        <v>25.93</v>
      </c>
      <c r="E37" s="13"/>
      <c r="F37" s="19">
        <f t="shared" si="15"/>
        <v>25.93</v>
      </c>
      <c r="G37" s="78">
        <v>1</v>
      </c>
      <c r="H37" s="15">
        <v>57.59</v>
      </c>
      <c r="I37" s="49">
        <v>5</v>
      </c>
      <c r="J37" s="19">
        <f t="shared" si="16"/>
        <v>62.59</v>
      </c>
      <c r="K37" s="78">
        <v>1</v>
      </c>
      <c r="L37" s="25">
        <v>35.94</v>
      </c>
      <c r="M37" s="49"/>
      <c r="N37" s="19">
        <f t="shared" si="17"/>
        <v>35.94</v>
      </c>
      <c r="O37" s="78">
        <v>1</v>
      </c>
      <c r="P37" s="16"/>
      <c r="Q37" s="15">
        <f>SUM(F37+J37+N37+P37)</f>
        <v>124.46000000000001</v>
      </c>
      <c r="R37" s="98">
        <v>1</v>
      </c>
    </row>
  </sheetData>
  <mergeCells count="17">
    <mergeCell ref="B34:G34"/>
    <mergeCell ref="L5:N5"/>
    <mergeCell ref="O5:O6"/>
    <mergeCell ref="B7:G7"/>
    <mergeCell ref="B15:G15"/>
    <mergeCell ref="B23:G23"/>
    <mergeCell ref="B29:G29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A10" workbookViewId="0">
      <selection activeCell="C22" sqref="C22"/>
    </sheetView>
  </sheetViews>
  <sheetFormatPr defaultRowHeight="15" x14ac:dyDescent="0.25"/>
  <cols>
    <col min="1" max="1" width="4.7109375" customWidth="1"/>
    <col min="2" max="2" width="18.28515625" customWidth="1"/>
    <col min="4" max="4" width="8" customWidth="1"/>
    <col min="5" max="5" width="5.42578125" customWidth="1"/>
    <col min="6" max="6" width="6.85546875" customWidth="1"/>
    <col min="7" max="7" width="4.28515625" customWidth="1"/>
    <col min="8" max="8" width="6.42578125" customWidth="1"/>
    <col min="9" max="9" width="5.140625" customWidth="1"/>
    <col min="10" max="10" width="7.85546875" customWidth="1"/>
    <col min="11" max="11" width="4.85546875" customWidth="1"/>
    <col min="12" max="12" width="7.5703125" customWidth="1"/>
    <col min="13" max="13" width="6.5703125" customWidth="1"/>
    <col min="14" max="14" width="7.140625" customWidth="1"/>
    <col min="15" max="15" width="5.85546875" customWidth="1"/>
    <col min="16" max="16" width="4.140625" customWidth="1"/>
    <col min="17" max="17" width="9.28515625" customWidth="1"/>
    <col min="18" max="18" width="5.7109375" customWidth="1"/>
  </cols>
  <sheetData>
    <row r="1" spans="1:18" ht="18.75" x14ac:dyDescent="0.3">
      <c r="A1" s="67"/>
      <c r="B1" s="186" t="s">
        <v>79</v>
      </c>
      <c r="C1" s="186"/>
      <c r="D1" s="186"/>
      <c r="E1" s="186"/>
      <c r="F1" s="186"/>
      <c r="G1" s="186"/>
      <c r="H1" s="186"/>
      <c r="I1" s="186"/>
      <c r="J1" s="186"/>
      <c r="K1" s="186"/>
      <c r="L1" s="67"/>
      <c r="M1" s="67"/>
      <c r="N1" s="67"/>
      <c r="O1" s="67"/>
      <c r="P1" s="67"/>
      <c r="Q1" s="67"/>
      <c r="R1" s="67"/>
    </row>
    <row r="2" spans="1:18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8.75" x14ac:dyDescent="0.3">
      <c r="A3" s="200" t="s">
        <v>172</v>
      </c>
      <c r="B3" s="200"/>
      <c r="C3" s="200"/>
      <c r="D3" s="200"/>
      <c r="E3" s="200"/>
      <c r="F3" s="200"/>
      <c r="G3" s="200"/>
      <c r="H3" s="67"/>
      <c r="I3" s="67"/>
      <c r="J3" s="67"/>
      <c r="K3" s="67"/>
      <c r="L3" s="201" t="s">
        <v>173</v>
      </c>
      <c r="M3" s="200"/>
      <c r="N3" s="200"/>
      <c r="O3" s="200"/>
      <c r="P3" s="200"/>
      <c r="Q3" s="200"/>
      <c r="R3" s="200"/>
    </row>
    <row r="4" spans="1:18" ht="15.75" thickBot="1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5.75" thickTop="1" x14ac:dyDescent="0.25">
      <c r="A5" s="202" t="s">
        <v>80</v>
      </c>
      <c r="B5" s="204" t="s">
        <v>81</v>
      </c>
      <c r="C5" s="206" t="s">
        <v>82</v>
      </c>
      <c r="D5" s="208" t="s">
        <v>83</v>
      </c>
      <c r="E5" s="208"/>
      <c r="F5" s="208"/>
      <c r="G5" s="209" t="s">
        <v>12</v>
      </c>
      <c r="H5" s="211" t="s">
        <v>84</v>
      </c>
      <c r="I5" s="208"/>
      <c r="J5" s="208"/>
      <c r="K5" s="209" t="s">
        <v>12</v>
      </c>
      <c r="L5" s="211" t="s">
        <v>85</v>
      </c>
      <c r="M5" s="208"/>
      <c r="N5" s="208"/>
      <c r="O5" s="209" t="s">
        <v>12</v>
      </c>
      <c r="P5" s="69"/>
      <c r="Q5" s="5"/>
      <c r="R5" s="7"/>
    </row>
    <row r="6" spans="1:18" ht="69" x14ac:dyDescent="0.25">
      <c r="A6" s="203"/>
      <c r="B6" s="205"/>
      <c r="C6" s="207"/>
      <c r="D6" s="70" t="s">
        <v>86</v>
      </c>
      <c r="E6" s="70" t="s">
        <v>87</v>
      </c>
      <c r="F6" s="70" t="s">
        <v>88</v>
      </c>
      <c r="G6" s="210"/>
      <c r="H6" s="71" t="s">
        <v>86</v>
      </c>
      <c r="I6" s="70" t="s">
        <v>87</v>
      </c>
      <c r="J6" s="70" t="s">
        <v>88</v>
      </c>
      <c r="K6" s="210"/>
      <c r="L6" s="71" t="s">
        <v>86</v>
      </c>
      <c r="M6" s="70" t="s">
        <v>87</v>
      </c>
      <c r="N6" s="70" t="s">
        <v>88</v>
      </c>
      <c r="O6" s="210"/>
      <c r="P6" s="72" t="s">
        <v>89</v>
      </c>
      <c r="Q6" s="71" t="s">
        <v>90</v>
      </c>
      <c r="R6" s="70" t="s">
        <v>91</v>
      </c>
    </row>
    <row r="7" spans="1:18" ht="18.75" x14ac:dyDescent="0.25">
      <c r="A7" s="73"/>
      <c r="B7" s="215" t="s">
        <v>92</v>
      </c>
      <c r="C7" s="216"/>
      <c r="D7" s="216"/>
      <c r="E7" s="216"/>
      <c r="F7" s="216"/>
      <c r="G7" s="217"/>
      <c r="H7" s="71"/>
      <c r="I7" s="70"/>
      <c r="J7" s="70"/>
      <c r="K7" s="74"/>
      <c r="L7" s="71"/>
      <c r="M7" s="70"/>
      <c r="N7" s="70"/>
      <c r="O7" s="74"/>
      <c r="P7" s="75"/>
      <c r="Q7" s="71"/>
      <c r="R7" s="70"/>
    </row>
    <row r="8" spans="1:18" ht="15.75" x14ac:dyDescent="0.25">
      <c r="A8" s="76">
        <v>1</v>
      </c>
      <c r="B8" s="77" t="s">
        <v>93</v>
      </c>
      <c r="C8" s="49" t="s">
        <v>94</v>
      </c>
      <c r="D8" s="19">
        <v>38.79</v>
      </c>
      <c r="E8" s="49"/>
      <c r="F8" s="19">
        <f t="shared" ref="F8:F14" si="0">SUM(D8:E8)</f>
        <v>38.79</v>
      </c>
      <c r="G8" s="78">
        <v>6</v>
      </c>
      <c r="H8" s="15">
        <v>80.760000000000005</v>
      </c>
      <c r="I8" s="49">
        <v>5</v>
      </c>
      <c r="J8" s="19">
        <f t="shared" ref="J8:J14" si="1">SUM(H8:I8)</f>
        <v>85.76</v>
      </c>
      <c r="K8" s="78">
        <v>5</v>
      </c>
      <c r="L8" s="15">
        <v>37.32</v>
      </c>
      <c r="M8" s="49"/>
      <c r="N8" s="19">
        <f t="shared" ref="N8:N14" si="2">SUM(L8:M8)</f>
        <v>37.32</v>
      </c>
      <c r="O8" s="78">
        <v>2</v>
      </c>
      <c r="P8" s="79"/>
      <c r="Q8" s="15">
        <f t="shared" ref="Q8" si="3">SUM(F8+J8+N8)</f>
        <v>161.87</v>
      </c>
      <c r="R8" s="80">
        <v>4</v>
      </c>
    </row>
    <row r="9" spans="1:18" ht="18.75" x14ac:dyDescent="0.3">
      <c r="A9" s="76">
        <v>2</v>
      </c>
      <c r="B9" s="77" t="s">
        <v>113</v>
      </c>
      <c r="C9" s="49" t="s">
        <v>114</v>
      </c>
      <c r="D9" s="13">
        <v>41.08</v>
      </c>
      <c r="E9" s="49"/>
      <c r="F9" s="19">
        <f t="shared" si="0"/>
        <v>41.08</v>
      </c>
      <c r="G9" s="78">
        <v>7</v>
      </c>
      <c r="H9" s="15">
        <v>67.16</v>
      </c>
      <c r="I9" s="49">
        <v>10</v>
      </c>
      <c r="J9" s="19">
        <f t="shared" si="1"/>
        <v>77.16</v>
      </c>
      <c r="K9" s="78">
        <v>4</v>
      </c>
      <c r="L9" s="25">
        <v>37.75</v>
      </c>
      <c r="M9" s="49"/>
      <c r="N9" s="19">
        <f t="shared" si="2"/>
        <v>37.75</v>
      </c>
      <c r="O9" s="78">
        <v>3</v>
      </c>
      <c r="P9" s="79"/>
      <c r="Q9" s="15">
        <f>SUM(F9+J9+N9)</f>
        <v>155.99</v>
      </c>
      <c r="R9" s="102">
        <v>3</v>
      </c>
    </row>
    <row r="10" spans="1:18" ht="15.75" x14ac:dyDescent="0.25">
      <c r="A10" s="76">
        <v>3</v>
      </c>
      <c r="B10" s="77" t="s">
        <v>143</v>
      </c>
      <c r="C10" s="49" t="s">
        <v>105</v>
      </c>
      <c r="D10" s="13">
        <v>24.68</v>
      </c>
      <c r="E10" s="49"/>
      <c r="F10" s="19">
        <f t="shared" si="0"/>
        <v>24.68</v>
      </c>
      <c r="G10" s="78">
        <v>2</v>
      </c>
      <c r="H10" s="15">
        <v>59.13</v>
      </c>
      <c r="I10" s="49">
        <v>5</v>
      </c>
      <c r="J10" s="19">
        <f t="shared" si="1"/>
        <v>64.13</v>
      </c>
      <c r="K10" s="78">
        <v>3</v>
      </c>
      <c r="L10" s="25">
        <v>45.5</v>
      </c>
      <c r="M10" s="49">
        <v>30</v>
      </c>
      <c r="N10" s="19">
        <f t="shared" si="2"/>
        <v>75.5</v>
      </c>
      <c r="O10" s="78">
        <v>6</v>
      </c>
      <c r="P10" s="79"/>
      <c r="Q10" s="15">
        <f>SUM(F10+J10+N10)</f>
        <v>164.31</v>
      </c>
      <c r="R10" s="80">
        <v>5</v>
      </c>
    </row>
    <row r="11" spans="1:18" ht="18.75" x14ac:dyDescent="0.3">
      <c r="A11" s="76">
        <v>4</v>
      </c>
      <c r="B11" s="77" t="s">
        <v>99</v>
      </c>
      <c r="C11" s="49" t="s">
        <v>100</v>
      </c>
      <c r="D11" s="19">
        <v>22.53</v>
      </c>
      <c r="E11" s="49"/>
      <c r="F11" s="19">
        <f t="shared" si="0"/>
        <v>22.53</v>
      </c>
      <c r="G11" s="78">
        <v>1</v>
      </c>
      <c r="H11" s="15">
        <v>49.96</v>
      </c>
      <c r="I11" s="49"/>
      <c r="J11" s="19">
        <f t="shared" si="1"/>
        <v>49.96</v>
      </c>
      <c r="K11" s="78">
        <v>1</v>
      </c>
      <c r="L11" s="25">
        <v>24.34</v>
      </c>
      <c r="M11" s="49"/>
      <c r="N11" s="19">
        <f t="shared" si="2"/>
        <v>24.34</v>
      </c>
      <c r="O11" s="78">
        <v>1</v>
      </c>
      <c r="P11" s="79"/>
      <c r="Q11" s="15">
        <f>SUM(F11+J11+N11)</f>
        <v>96.830000000000013</v>
      </c>
      <c r="R11" s="98">
        <v>1</v>
      </c>
    </row>
    <row r="12" spans="1:18" ht="15.75" x14ac:dyDescent="0.25">
      <c r="A12" s="76">
        <v>5</v>
      </c>
      <c r="B12" s="77" t="s">
        <v>125</v>
      </c>
      <c r="C12" s="49" t="s">
        <v>126</v>
      </c>
      <c r="D12" s="19">
        <v>28.37</v>
      </c>
      <c r="E12" s="49">
        <v>5</v>
      </c>
      <c r="F12" s="19">
        <f t="shared" si="0"/>
        <v>33.370000000000005</v>
      </c>
      <c r="G12" s="78">
        <v>4</v>
      </c>
      <c r="H12" s="15">
        <v>91.34</v>
      </c>
      <c r="I12" s="49"/>
      <c r="J12" s="19">
        <f t="shared" si="1"/>
        <v>91.34</v>
      </c>
      <c r="K12" s="78">
        <v>6</v>
      </c>
      <c r="L12" s="15">
        <v>28.5</v>
      </c>
      <c r="M12" s="49">
        <v>30</v>
      </c>
      <c r="N12" s="19">
        <f t="shared" si="2"/>
        <v>58.5</v>
      </c>
      <c r="O12" s="78">
        <v>4</v>
      </c>
      <c r="P12" s="79"/>
      <c r="Q12" s="15">
        <f t="shared" ref="Q12:Q13" si="4">SUM(F12+J12+N12)</f>
        <v>183.21</v>
      </c>
      <c r="R12" s="80">
        <v>6</v>
      </c>
    </row>
    <row r="13" spans="1:18" ht="18.75" x14ac:dyDescent="0.3">
      <c r="A13" s="76">
        <v>6</v>
      </c>
      <c r="B13" s="77" t="s">
        <v>127</v>
      </c>
      <c r="C13" s="49" t="s">
        <v>128</v>
      </c>
      <c r="D13" s="19">
        <v>25.63</v>
      </c>
      <c r="E13" s="49"/>
      <c r="F13" s="19">
        <f t="shared" si="0"/>
        <v>25.63</v>
      </c>
      <c r="G13" s="78">
        <v>3</v>
      </c>
      <c r="H13" s="15">
        <v>51.09</v>
      </c>
      <c r="I13" s="49"/>
      <c r="J13" s="19">
        <f t="shared" si="1"/>
        <v>51.09</v>
      </c>
      <c r="K13" s="78">
        <v>2</v>
      </c>
      <c r="L13" s="25">
        <v>36.22</v>
      </c>
      <c r="M13" s="49">
        <v>30</v>
      </c>
      <c r="N13" s="19">
        <f t="shared" si="2"/>
        <v>66.22</v>
      </c>
      <c r="O13" s="78">
        <v>5</v>
      </c>
      <c r="P13" s="79"/>
      <c r="Q13" s="15">
        <f t="shared" si="4"/>
        <v>142.94</v>
      </c>
      <c r="R13" s="97">
        <v>2</v>
      </c>
    </row>
    <row r="14" spans="1:18" s="67" customFormat="1" ht="15.75" x14ac:dyDescent="0.25">
      <c r="A14" s="76">
        <v>7</v>
      </c>
      <c r="B14" s="77" t="s">
        <v>144</v>
      </c>
      <c r="C14" s="49" t="s">
        <v>145</v>
      </c>
      <c r="D14" s="19">
        <v>29.13</v>
      </c>
      <c r="E14" s="49">
        <v>5</v>
      </c>
      <c r="F14" s="19">
        <f t="shared" si="0"/>
        <v>34.129999999999995</v>
      </c>
      <c r="G14" s="78">
        <v>5</v>
      </c>
      <c r="H14" s="15">
        <v>125.95</v>
      </c>
      <c r="I14" s="49">
        <v>45</v>
      </c>
      <c r="J14" s="19">
        <f t="shared" si="1"/>
        <v>170.95</v>
      </c>
      <c r="K14" s="78">
        <v>7</v>
      </c>
      <c r="L14" s="25">
        <v>45.53</v>
      </c>
      <c r="M14" s="49">
        <v>30</v>
      </c>
      <c r="N14" s="19">
        <f t="shared" si="2"/>
        <v>75.53</v>
      </c>
      <c r="O14" s="78">
        <v>7</v>
      </c>
      <c r="P14" s="79"/>
      <c r="Q14" s="15">
        <f t="shared" ref="Q14" si="5">SUM(F14+J14+N14)</f>
        <v>280.61</v>
      </c>
      <c r="R14" s="80">
        <v>7</v>
      </c>
    </row>
    <row r="15" spans="1:18" ht="15.75" x14ac:dyDescent="0.25">
      <c r="A15" s="76"/>
      <c r="B15" s="81"/>
      <c r="C15" s="13"/>
      <c r="D15" s="13"/>
      <c r="E15" s="13"/>
      <c r="F15" s="19"/>
      <c r="G15" s="82"/>
      <c r="H15" s="25"/>
      <c r="I15" s="13"/>
      <c r="J15" s="19"/>
      <c r="K15" s="82"/>
      <c r="L15" s="25"/>
      <c r="M15" s="13"/>
      <c r="N15" s="19"/>
      <c r="O15" s="82"/>
      <c r="P15" s="83"/>
      <c r="Q15" s="15"/>
      <c r="R15" s="80"/>
    </row>
    <row r="16" spans="1:18" ht="18.75" x14ac:dyDescent="0.3">
      <c r="A16" s="76"/>
      <c r="B16" s="218" t="s">
        <v>101</v>
      </c>
      <c r="C16" s="219"/>
      <c r="D16" s="219"/>
      <c r="E16" s="219"/>
      <c r="F16" s="219"/>
      <c r="G16" s="220"/>
      <c r="H16" s="25"/>
      <c r="I16" s="13"/>
      <c r="J16" s="19"/>
      <c r="K16" s="82"/>
      <c r="L16" s="25"/>
      <c r="M16" s="13"/>
      <c r="N16" s="19"/>
      <c r="O16" s="82"/>
      <c r="P16" s="83"/>
      <c r="Q16" s="15"/>
      <c r="R16" s="80"/>
    </row>
    <row r="17" spans="1:18" ht="18.75" x14ac:dyDescent="0.3">
      <c r="A17" s="76">
        <v>1</v>
      </c>
      <c r="B17" s="84" t="s">
        <v>108</v>
      </c>
      <c r="C17" s="49" t="s">
        <v>109</v>
      </c>
      <c r="D17" s="19">
        <v>29.59</v>
      </c>
      <c r="E17" s="49"/>
      <c r="F17" s="19">
        <f>SUM(D17+E17)</f>
        <v>29.59</v>
      </c>
      <c r="G17" s="78">
        <v>3</v>
      </c>
      <c r="H17" s="15">
        <v>75.34</v>
      </c>
      <c r="I17" s="49">
        <v>10</v>
      </c>
      <c r="J17" s="19">
        <f t="shared" ref="J17:J19" si="6">SUM(H17+I17)</f>
        <v>85.34</v>
      </c>
      <c r="K17" s="78">
        <v>3</v>
      </c>
      <c r="L17" s="15">
        <v>28.84</v>
      </c>
      <c r="M17" s="49"/>
      <c r="N17" s="19">
        <f t="shared" ref="N17:N19" si="7">SUM(L17+M17)</f>
        <v>28.84</v>
      </c>
      <c r="O17" s="78">
        <v>2</v>
      </c>
      <c r="P17" s="79"/>
      <c r="Q17" s="15">
        <f t="shared" ref="Q17:Q19" si="8">SUM(F17+J17+N17)</f>
        <v>143.77000000000001</v>
      </c>
      <c r="R17" s="102">
        <v>3</v>
      </c>
    </row>
    <row r="18" spans="1:18" ht="18.75" x14ac:dyDescent="0.3">
      <c r="A18" s="76">
        <v>2</v>
      </c>
      <c r="B18" s="84" t="s">
        <v>95</v>
      </c>
      <c r="C18" s="49" t="s">
        <v>96</v>
      </c>
      <c r="D18" s="19">
        <v>24.98</v>
      </c>
      <c r="E18" s="49"/>
      <c r="F18" s="19">
        <f>SUM(D18+E18)</f>
        <v>24.98</v>
      </c>
      <c r="G18" s="78">
        <v>2</v>
      </c>
      <c r="H18" s="15">
        <v>60.31</v>
      </c>
      <c r="I18" s="49"/>
      <c r="J18" s="19">
        <f t="shared" si="6"/>
        <v>60.31</v>
      </c>
      <c r="K18" s="78">
        <v>2</v>
      </c>
      <c r="L18" s="15">
        <v>28.5</v>
      </c>
      <c r="M18" s="49">
        <v>5</v>
      </c>
      <c r="N18" s="19">
        <f t="shared" si="7"/>
        <v>33.5</v>
      </c>
      <c r="O18" s="78">
        <v>3</v>
      </c>
      <c r="P18" s="79"/>
      <c r="Q18" s="15">
        <f t="shared" si="8"/>
        <v>118.79</v>
      </c>
      <c r="R18" s="97">
        <v>2</v>
      </c>
    </row>
    <row r="19" spans="1:18" ht="18.75" x14ac:dyDescent="0.3">
      <c r="A19" s="76">
        <v>3</v>
      </c>
      <c r="B19" s="84" t="s">
        <v>129</v>
      </c>
      <c r="C19" s="49" t="s">
        <v>130</v>
      </c>
      <c r="D19" s="19">
        <v>22.47</v>
      </c>
      <c r="E19" s="49"/>
      <c r="F19" s="19">
        <f>SUM(D19+E19)</f>
        <v>22.47</v>
      </c>
      <c r="G19" s="78">
        <v>1</v>
      </c>
      <c r="H19" s="15">
        <v>50.19</v>
      </c>
      <c r="I19" s="49">
        <v>5</v>
      </c>
      <c r="J19" s="19">
        <f t="shared" si="6"/>
        <v>55.19</v>
      </c>
      <c r="K19" s="78">
        <v>1</v>
      </c>
      <c r="L19" s="15">
        <v>22.97</v>
      </c>
      <c r="M19" s="49">
        <v>5</v>
      </c>
      <c r="N19" s="19">
        <f t="shared" si="7"/>
        <v>27.97</v>
      </c>
      <c r="O19" s="78">
        <v>1</v>
      </c>
      <c r="P19" s="79"/>
      <c r="Q19" s="15">
        <f t="shared" si="8"/>
        <v>105.63</v>
      </c>
      <c r="R19" s="98">
        <v>1</v>
      </c>
    </row>
    <row r="20" spans="1:18" ht="15.75" x14ac:dyDescent="0.25">
      <c r="A20" s="76"/>
      <c r="B20" s="81"/>
      <c r="C20" s="13"/>
      <c r="D20" s="13"/>
      <c r="E20" s="13"/>
      <c r="F20" s="19"/>
      <c r="G20" s="82"/>
      <c r="H20" s="25"/>
      <c r="I20" s="13"/>
      <c r="J20" s="19"/>
      <c r="K20" s="82"/>
      <c r="L20" s="25"/>
      <c r="M20" s="13"/>
      <c r="N20" s="19"/>
      <c r="O20" s="82"/>
      <c r="P20" s="83"/>
      <c r="Q20" s="15"/>
      <c r="R20" s="80"/>
    </row>
    <row r="21" spans="1:18" ht="18.75" x14ac:dyDescent="0.3">
      <c r="A21" s="76"/>
      <c r="B21" s="221" t="s">
        <v>110</v>
      </c>
      <c r="C21" s="222"/>
      <c r="D21" s="222"/>
      <c r="E21" s="222"/>
      <c r="F21" s="222"/>
      <c r="G21" s="223"/>
      <c r="H21" s="25"/>
      <c r="I21" s="13"/>
      <c r="J21" s="19"/>
      <c r="K21" s="82"/>
      <c r="L21" s="25"/>
      <c r="M21" s="13"/>
      <c r="N21" s="85"/>
      <c r="O21" s="82"/>
      <c r="P21" s="83"/>
      <c r="Q21" s="15"/>
      <c r="R21" s="80"/>
    </row>
    <row r="22" spans="1:18" ht="15.75" x14ac:dyDescent="0.25">
      <c r="A22" s="76">
        <v>1</v>
      </c>
      <c r="B22" s="86" t="s">
        <v>160</v>
      </c>
      <c r="C22" s="49" t="s">
        <v>162</v>
      </c>
      <c r="D22" s="87">
        <v>42.65</v>
      </c>
      <c r="E22" s="49">
        <v>5</v>
      </c>
      <c r="F22" s="19">
        <f>SUM(D22+E22)</f>
        <v>47.65</v>
      </c>
      <c r="G22" s="78">
        <v>5</v>
      </c>
      <c r="H22" s="15">
        <v>168.97</v>
      </c>
      <c r="I22" s="49"/>
      <c r="J22" s="19" t="s">
        <v>169</v>
      </c>
      <c r="K22" s="78">
        <v>8</v>
      </c>
      <c r="L22" s="15">
        <v>119.06</v>
      </c>
      <c r="M22" s="49"/>
      <c r="N22" s="88">
        <f>SUM(L22+M22)</f>
        <v>119.06</v>
      </c>
      <c r="O22" s="89">
        <v>8</v>
      </c>
      <c r="P22" s="90"/>
      <c r="Q22" s="15" t="s">
        <v>168</v>
      </c>
      <c r="R22" s="80">
        <v>8</v>
      </c>
    </row>
    <row r="23" spans="1:18" ht="18.75" x14ac:dyDescent="0.3">
      <c r="A23" s="76">
        <v>2</v>
      </c>
      <c r="B23" s="86" t="s">
        <v>111</v>
      </c>
      <c r="C23" s="49" t="s">
        <v>112</v>
      </c>
      <c r="D23" s="13">
        <v>31.25</v>
      </c>
      <c r="E23" s="49"/>
      <c r="F23" s="19">
        <f>SUM(D23+E23)</f>
        <v>31.25</v>
      </c>
      <c r="G23" s="78">
        <v>2</v>
      </c>
      <c r="H23" s="25">
        <v>66.72</v>
      </c>
      <c r="I23" s="49"/>
      <c r="J23" s="19">
        <f t="shared" ref="J23:J37" si="9">SUM(H23+I23)</f>
        <v>66.72</v>
      </c>
      <c r="K23" s="78">
        <v>2</v>
      </c>
      <c r="L23" s="15">
        <v>32.590000000000003</v>
      </c>
      <c r="M23" s="49"/>
      <c r="N23" s="19">
        <f>SUM(L23:M23)</f>
        <v>32.590000000000003</v>
      </c>
      <c r="O23" s="78">
        <v>4</v>
      </c>
      <c r="P23" s="16">
        <v>15</v>
      </c>
      <c r="Q23" s="15">
        <f t="shared" ref="Q23:Q29" si="10">SUM(F23+J23+N23+P23)</f>
        <v>145.56</v>
      </c>
      <c r="R23" s="102">
        <v>3</v>
      </c>
    </row>
    <row r="24" spans="1:18" ht="15.75" x14ac:dyDescent="0.25">
      <c r="A24" s="76">
        <v>3</v>
      </c>
      <c r="B24" s="86" t="s">
        <v>132</v>
      </c>
      <c r="C24" s="49" t="s">
        <v>133</v>
      </c>
      <c r="D24" s="19">
        <v>74.03</v>
      </c>
      <c r="E24" s="49"/>
      <c r="F24" s="19">
        <f>SUM(D24+E24)</f>
        <v>74.03</v>
      </c>
      <c r="G24" s="78">
        <v>7</v>
      </c>
      <c r="H24" s="15">
        <v>66.010000000000005</v>
      </c>
      <c r="I24" s="49"/>
      <c r="J24" s="19">
        <f t="shared" si="9"/>
        <v>66.010000000000005</v>
      </c>
      <c r="K24" s="78">
        <v>1</v>
      </c>
      <c r="L24" s="15">
        <v>45.13</v>
      </c>
      <c r="M24" s="49">
        <v>25</v>
      </c>
      <c r="N24" s="19">
        <f>SUM(L24:M24)</f>
        <v>70.13</v>
      </c>
      <c r="O24" s="78">
        <v>7</v>
      </c>
      <c r="P24" s="16"/>
      <c r="Q24" s="15">
        <f t="shared" si="10"/>
        <v>210.17000000000002</v>
      </c>
      <c r="R24" s="80">
        <v>6</v>
      </c>
    </row>
    <row r="25" spans="1:18" ht="18.75" x14ac:dyDescent="0.3">
      <c r="A25" s="76">
        <v>4</v>
      </c>
      <c r="B25" s="86" t="s">
        <v>161</v>
      </c>
      <c r="C25" s="49" t="s">
        <v>162</v>
      </c>
      <c r="D25" s="19">
        <v>30.63</v>
      </c>
      <c r="E25" s="49"/>
      <c r="F25" s="19">
        <f>SUM(D25+E25)</f>
        <v>30.63</v>
      </c>
      <c r="G25" s="78">
        <v>1</v>
      </c>
      <c r="H25" s="15">
        <v>81.86</v>
      </c>
      <c r="I25" s="49"/>
      <c r="J25" s="19">
        <f>SUM(H25+I25)</f>
        <v>81.86</v>
      </c>
      <c r="K25" s="78">
        <v>6</v>
      </c>
      <c r="L25" s="25">
        <v>31.62</v>
      </c>
      <c r="M25" s="49"/>
      <c r="N25" s="19">
        <f t="shared" ref="N25:N37" si="11">SUM(L25+M25)</f>
        <v>31.62</v>
      </c>
      <c r="O25" s="78">
        <v>3</v>
      </c>
      <c r="P25" s="16"/>
      <c r="Q25" s="15">
        <f t="shared" si="10"/>
        <v>144.10999999999999</v>
      </c>
      <c r="R25" s="97">
        <v>2</v>
      </c>
    </row>
    <row r="26" spans="1:18" s="67" customFormat="1" ht="15.75" x14ac:dyDescent="0.25">
      <c r="A26" s="76">
        <v>5</v>
      </c>
      <c r="B26" s="86" t="s">
        <v>163</v>
      </c>
      <c r="C26" s="49" t="s">
        <v>133</v>
      </c>
      <c r="D26" s="19">
        <v>77.53</v>
      </c>
      <c r="E26" s="49">
        <v>5</v>
      </c>
      <c r="F26" s="19">
        <f t="shared" ref="F26:F29" si="12">SUM(D26+E26)</f>
        <v>82.53</v>
      </c>
      <c r="G26" s="78">
        <v>8</v>
      </c>
      <c r="H26" s="15">
        <v>120.44</v>
      </c>
      <c r="I26" s="49">
        <v>15</v>
      </c>
      <c r="J26" s="19">
        <f t="shared" ref="J26:J29" si="13">SUM(H26+I26)</f>
        <v>135.44</v>
      </c>
      <c r="K26" s="78">
        <v>7</v>
      </c>
      <c r="L26" s="15">
        <v>60</v>
      </c>
      <c r="M26" s="49">
        <v>10</v>
      </c>
      <c r="N26" s="19">
        <f t="shared" si="11"/>
        <v>70</v>
      </c>
      <c r="O26" s="78">
        <v>6</v>
      </c>
      <c r="P26" s="16"/>
      <c r="Q26" s="15">
        <f t="shared" si="10"/>
        <v>287.97000000000003</v>
      </c>
      <c r="R26" s="80">
        <v>7</v>
      </c>
    </row>
    <row r="27" spans="1:18" s="67" customFormat="1" ht="15.75" x14ac:dyDescent="0.25">
      <c r="A27" s="76">
        <v>6</v>
      </c>
      <c r="B27" s="86" t="s">
        <v>164</v>
      </c>
      <c r="C27" s="49" t="s">
        <v>148</v>
      </c>
      <c r="D27" s="19">
        <v>55.79</v>
      </c>
      <c r="E27" s="49"/>
      <c r="F27" s="19">
        <f t="shared" si="12"/>
        <v>55.79</v>
      </c>
      <c r="G27" s="78">
        <v>6</v>
      </c>
      <c r="H27" s="15">
        <v>70.47</v>
      </c>
      <c r="I27" s="49"/>
      <c r="J27" s="19">
        <f t="shared" si="13"/>
        <v>70.47</v>
      </c>
      <c r="K27" s="78">
        <v>4</v>
      </c>
      <c r="L27" s="25">
        <v>56.03</v>
      </c>
      <c r="M27" s="49"/>
      <c r="N27" s="19">
        <f t="shared" si="11"/>
        <v>56.03</v>
      </c>
      <c r="O27" s="78">
        <v>5</v>
      </c>
      <c r="P27" s="16"/>
      <c r="Q27" s="15">
        <f t="shared" si="10"/>
        <v>182.29</v>
      </c>
      <c r="R27" s="80">
        <v>5</v>
      </c>
    </row>
    <row r="28" spans="1:18" s="67" customFormat="1" ht="18.75" x14ac:dyDescent="0.3">
      <c r="A28" s="76">
        <v>7</v>
      </c>
      <c r="B28" s="86" t="s">
        <v>165</v>
      </c>
      <c r="C28" s="49" t="s">
        <v>166</v>
      </c>
      <c r="D28" s="19">
        <v>34.97</v>
      </c>
      <c r="E28" s="49"/>
      <c r="F28" s="19">
        <f t="shared" si="12"/>
        <v>34.97</v>
      </c>
      <c r="G28" s="78">
        <v>3</v>
      </c>
      <c r="H28" s="15">
        <v>69.5</v>
      </c>
      <c r="I28" s="49"/>
      <c r="J28" s="19">
        <f t="shared" si="13"/>
        <v>69.5</v>
      </c>
      <c r="K28" s="78">
        <v>3</v>
      </c>
      <c r="L28" s="25">
        <v>29.15</v>
      </c>
      <c r="M28" s="49"/>
      <c r="N28" s="19">
        <f t="shared" si="11"/>
        <v>29.15</v>
      </c>
      <c r="O28" s="78">
        <v>1</v>
      </c>
      <c r="P28" s="16"/>
      <c r="Q28" s="15">
        <f t="shared" si="10"/>
        <v>133.62</v>
      </c>
      <c r="R28" s="98">
        <v>1</v>
      </c>
    </row>
    <row r="29" spans="1:18" s="67" customFormat="1" ht="15.75" x14ac:dyDescent="0.25">
      <c r="A29" s="76">
        <v>8</v>
      </c>
      <c r="B29" s="86" t="s">
        <v>167</v>
      </c>
      <c r="C29" s="49" t="s">
        <v>153</v>
      </c>
      <c r="D29" s="19">
        <v>32.119999999999997</v>
      </c>
      <c r="E29" s="49">
        <v>10</v>
      </c>
      <c r="F29" s="19">
        <f t="shared" si="12"/>
        <v>42.12</v>
      </c>
      <c r="G29" s="78">
        <v>4</v>
      </c>
      <c r="H29" s="15">
        <v>79.75</v>
      </c>
      <c r="I29" s="49"/>
      <c r="J29" s="19">
        <f t="shared" si="13"/>
        <v>79.75</v>
      </c>
      <c r="K29" s="78">
        <v>5</v>
      </c>
      <c r="L29" s="25">
        <v>31.04</v>
      </c>
      <c r="M29" s="49"/>
      <c r="N29" s="19">
        <f t="shared" si="11"/>
        <v>31.04</v>
      </c>
      <c r="O29" s="78">
        <v>2</v>
      </c>
      <c r="P29" s="16">
        <v>15</v>
      </c>
      <c r="Q29" s="15">
        <f t="shared" si="10"/>
        <v>167.91</v>
      </c>
      <c r="R29" s="80">
        <v>4</v>
      </c>
    </row>
    <row r="30" spans="1:18" ht="15.75" x14ac:dyDescent="0.25">
      <c r="A30" s="76"/>
      <c r="B30" s="30"/>
      <c r="C30" s="13"/>
      <c r="D30" s="13"/>
      <c r="E30" s="13"/>
      <c r="F30" s="19"/>
      <c r="G30" s="82"/>
      <c r="H30" s="25"/>
      <c r="I30" s="13"/>
      <c r="J30" s="19"/>
      <c r="K30" s="82"/>
      <c r="L30" s="25"/>
      <c r="M30" s="13"/>
      <c r="N30" s="19"/>
      <c r="O30" s="82"/>
      <c r="P30" s="16"/>
      <c r="Q30" s="15"/>
      <c r="R30" s="80"/>
    </row>
    <row r="31" spans="1:18" ht="18.75" x14ac:dyDescent="0.3">
      <c r="A31" s="76"/>
      <c r="B31" s="212" t="s">
        <v>115</v>
      </c>
      <c r="C31" s="213"/>
      <c r="D31" s="213"/>
      <c r="E31" s="213"/>
      <c r="F31" s="213"/>
      <c r="G31" s="214"/>
      <c r="H31" s="25"/>
      <c r="I31" s="13"/>
      <c r="J31" s="19"/>
      <c r="K31" s="82"/>
      <c r="L31" s="25"/>
      <c r="M31" s="13"/>
      <c r="N31" s="19"/>
      <c r="O31" s="82"/>
      <c r="P31" s="16"/>
      <c r="Q31" s="15"/>
      <c r="R31" s="80"/>
    </row>
    <row r="32" spans="1:18" ht="18.75" x14ac:dyDescent="0.3">
      <c r="A32" s="76">
        <v>1</v>
      </c>
      <c r="B32" s="91" t="s">
        <v>136</v>
      </c>
      <c r="C32" s="49" t="s">
        <v>137</v>
      </c>
      <c r="D32" s="19">
        <v>29.84</v>
      </c>
      <c r="E32" s="49"/>
      <c r="F32" s="19">
        <f>SUM(D32+E32)</f>
        <v>29.84</v>
      </c>
      <c r="G32" s="78">
        <v>1</v>
      </c>
      <c r="H32" s="15">
        <v>64.34</v>
      </c>
      <c r="I32" s="49"/>
      <c r="J32" s="19">
        <f t="shared" si="9"/>
        <v>64.34</v>
      </c>
      <c r="K32" s="78">
        <v>2</v>
      </c>
      <c r="L32" s="25">
        <v>29.41</v>
      </c>
      <c r="M32" s="49"/>
      <c r="N32" s="19">
        <f t="shared" si="11"/>
        <v>29.41</v>
      </c>
      <c r="O32" s="78">
        <v>1</v>
      </c>
      <c r="P32" s="16"/>
      <c r="Q32" s="15">
        <f t="shared" ref="Q32:Q37" si="14">SUM(F32+J32+N32)</f>
        <v>123.59</v>
      </c>
      <c r="R32" s="98">
        <v>1</v>
      </c>
    </row>
    <row r="33" spans="1:23" ht="15.75" x14ac:dyDescent="0.25">
      <c r="A33" s="76">
        <v>2</v>
      </c>
      <c r="B33" s="91" t="s">
        <v>116</v>
      </c>
      <c r="C33" s="49" t="s">
        <v>117</v>
      </c>
      <c r="D33" s="19">
        <v>79.52</v>
      </c>
      <c r="E33" s="16">
        <v>5</v>
      </c>
      <c r="F33" s="19">
        <f>SUM(D33+E33)</f>
        <v>84.52</v>
      </c>
      <c r="G33" s="78">
        <v>6</v>
      </c>
      <c r="H33" s="15">
        <v>86.16</v>
      </c>
      <c r="I33" s="49">
        <v>10</v>
      </c>
      <c r="J33" s="19">
        <f t="shared" si="9"/>
        <v>96.16</v>
      </c>
      <c r="K33" s="78">
        <v>6</v>
      </c>
      <c r="L33" s="15">
        <v>61.5</v>
      </c>
      <c r="M33" s="49">
        <v>10</v>
      </c>
      <c r="N33" s="19">
        <f t="shared" si="11"/>
        <v>71.5</v>
      </c>
      <c r="O33" s="78">
        <v>6</v>
      </c>
      <c r="P33" s="16"/>
      <c r="Q33" s="15">
        <f t="shared" si="14"/>
        <v>252.18</v>
      </c>
      <c r="R33" s="80">
        <v>6</v>
      </c>
    </row>
    <row r="34" spans="1:23" ht="18.75" x14ac:dyDescent="0.3">
      <c r="A34" s="92">
        <v>3</v>
      </c>
      <c r="B34" s="91" t="s">
        <v>118</v>
      </c>
      <c r="C34" s="49" t="s">
        <v>119</v>
      </c>
      <c r="D34" s="19">
        <v>31.96</v>
      </c>
      <c r="E34" s="49"/>
      <c r="F34" s="19">
        <f>SUM(D34+E34)</f>
        <v>31.96</v>
      </c>
      <c r="G34" s="93">
        <v>2</v>
      </c>
      <c r="H34" s="15">
        <v>60.25</v>
      </c>
      <c r="I34" s="49"/>
      <c r="J34" s="19">
        <f t="shared" si="9"/>
        <v>60.25</v>
      </c>
      <c r="K34" s="78">
        <v>1</v>
      </c>
      <c r="L34" s="25">
        <v>43.91</v>
      </c>
      <c r="M34" s="49"/>
      <c r="N34" s="19">
        <f t="shared" si="11"/>
        <v>43.91</v>
      </c>
      <c r="O34" s="78">
        <v>3</v>
      </c>
      <c r="P34" s="16"/>
      <c r="Q34" s="15">
        <f t="shared" si="14"/>
        <v>136.12</v>
      </c>
      <c r="R34" s="97">
        <v>2</v>
      </c>
    </row>
    <row r="35" spans="1:23" s="67" customFormat="1" ht="18.75" x14ac:dyDescent="0.3">
      <c r="A35" s="100">
        <v>4</v>
      </c>
      <c r="B35" s="91" t="s">
        <v>177</v>
      </c>
      <c r="C35" s="49" t="s">
        <v>156</v>
      </c>
      <c r="D35" s="19">
        <v>42.04</v>
      </c>
      <c r="E35" s="49"/>
      <c r="F35" s="19">
        <f t="shared" ref="F35:F37" si="15">SUM(D35+E35)</f>
        <v>42.04</v>
      </c>
      <c r="G35" s="93">
        <v>3</v>
      </c>
      <c r="H35" s="15">
        <v>77.78</v>
      </c>
      <c r="I35" s="49">
        <v>5</v>
      </c>
      <c r="J35" s="19">
        <f t="shared" si="9"/>
        <v>82.78</v>
      </c>
      <c r="K35" s="78">
        <v>5</v>
      </c>
      <c r="L35" s="15">
        <v>33.5</v>
      </c>
      <c r="M35" s="49"/>
      <c r="N35" s="19">
        <f t="shared" si="11"/>
        <v>33.5</v>
      </c>
      <c r="O35" s="78">
        <v>2</v>
      </c>
      <c r="P35" s="16"/>
      <c r="Q35" s="15">
        <f t="shared" si="14"/>
        <v>158.32</v>
      </c>
      <c r="R35" s="102">
        <v>3</v>
      </c>
      <c r="W35" s="101"/>
    </row>
    <row r="36" spans="1:23" s="67" customFormat="1" ht="15.75" x14ac:dyDescent="0.25">
      <c r="A36" s="100">
        <v>5</v>
      </c>
      <c r="B36" s="91" t="s">
        <v>157</v>
      </c>
      <c r="C36" s="49" t="s">
        <v>158</v>
      </c>
      <c r="D36" s="19">
        <v>51.81</v>
      </c>
      <c r="E36" s="49"/>
      <c r="F36" s="19">
        <f t="shared" si="15"/>
        <v>51.81</v>
      </c>
      <c r="G36" s="93">
        <v>5</v>
      </c>
      <c r="H36" s="15">
        <v>60.22</v>
      </c>
      <c r="I36" s="49">
        <v>5</v>
      </c>
      <c r="J36" s="19">
        <f t="shared" si="9"/>
        <v>65.22</v>
      </c>
      <c r="K36" s="78">
        <v>3</v>
      </c>
      <c r="L36" s="25">
        <v>26.75</v>
      </c>
      <c r="M36" s="49">
        <v>30</v>
      </c>
      <c r="N36" s="19">
        <f t="shared" si="11"/>
        <v>56.75</v>
      </c>
      <c r="O36" s="78">
        <v>4</v>
      </c>
      <c r="P36" s="16"/>
      <c r="Q36" s="15">
        <f t="shared" si="14"/>
        <v>173.78</v>
      </c>
      <c r="R36" s="80">
        <v>4</v>
      </c>
    </row>
    <row r="37" spans="1:23" s="67" customFormat="1" ht="15.75" x14ac:dyDescent="0.25">
      <c r="A37" s="100">
        <v>6</v>
      </c>
      <c r="B37" s="91" t="s">
        <v>104</v>
      </c>
      <c r="C37" s="49" t="s">
        <v>159</v>
      </c>
      <c r="D37" s="19">
        <v>43.56</v>
      </c>
      <c r="E37" s="49"/>
      <c r="F37" s="19">
        <f t="shared" si="15"/>
        <v>43.56</v>
      </c>
      <c r="G37" s="93">
        <v>4</v>
      </c>
      <c r="H37" s="15">
        <v>77.06</v>
      </c>
      <c r="I37" s="49">
        <v>5</v>
      </c>
      <c r="J37" s="19">
        <f t="shared" si="9"/>
        <v>82.06</v>
      </c>
      <c r="K37" s="78">
        <v>4</v>
      </c>
      <c r="L37" s="15">
        <v>32</v>
      </c>
      <c r="M37" s="49">
        <v>30</v>
      </c>
      <c r="N37" s="19">
        <f t="shared" si="11"/>
        <v>62</v>
      </c>
      <c r="O37" s="78">
        <v>5</v>
      </c>
      <c r="P37" s="16"/>
      <c r="Q37" s="15">
        <f t="shared" si="14"/>
        <v>187.62</v>
      </c>
      <c r="R37" s="80">
        <v>5</v>
      </c>
    </row>
    <row r="38" spans="1:23" ht="15.75" x14ac:dyDescent="0.25">
      <c r="A38" s="94"/>
      <c r="B38" s="95"/>
      <c r="C38" s="96"/>
      <c r="D38" s="20"/>
      <c r="E38" s="17"/>
      <c r="F38" s="20"/>
      <c r="G38" s="93"/>
      <c r="H38" s="15"/>
      <c r="I38" s="49"/>
      <c r="J38" s="19"/>
      <c r="K38" s="78"/>
      <c r="L38" s="25"/>
      <c r="M38" s="49"/>
      <c r="N38" s="19"/>
      <c r="O38" s="78"/>
      <c r="P38" s="16"/>
      <c r="Q38" s="15"/>
      <c r="R38" s="80"/>
    </row>
    <row r="39" spans="1:23" ht="18.75" x14ac:dyDescent="0.3">
      <c r="A39" s="76"/>
      <c r="B39" s="212" t="s">
        <v>120</v>
      </c>
      <c r="C39" s="213"/>
      <c r="D39" s="213"/>
      <c r="E39" s="213"/>
      <c r="F39" s="213"/>
      <c r="G39" s="214"/>
      <c r="H39" s="25"/>
      <c r="I39" s="13"/>
      <c r="J39" s="19"/>
      <c r="K39" s="82"/>
      <c r="L39" s="25"/>
      <c r="M39" s="13"/>
      <c r="N39" s="19"/>
      <c r="O39" s="82"/>
      <c r="P39" s="16"/>
      <c r="Q39" s="15"/>
      <c r="R39" s="80"/>
    </row>
    <row r="40" spans="1:23" ht="15.75" x14ac:dyDescent="0.25">
      <c r="A40" s="76">
        <v>1</v>
      </c>
      <c r="B40" s="91" t="s">
        <v>146</v>
      </c>
      <c r="C40" s="49" t="s">
        <v>133</v>
      </c>
      <c r="D40" s="19">
        <v>60.28</v>
      </c>
      <c r="E40" s="13">
        <v>5</v>
      </c>
      <c r="F40" s="19">
        <f>SUM(D40+E40)</f>
        <v>65.28</v>
      </c>
      <c r="G40" s="78">
        <v>6</v>
      </c>
      <c r="H40" s="15">
        <v>119.03</v>
      </c>
      <c r="I40" s="49"/>
      <c r="J40" s="19">
        <f t="shared" ref="J40:J46" si="16">SUM(H40+I40)</f>
        <v>119.03</v>
      </c>
      <c r="K40" s="78">
        <v>7</v>
      </c>
      <c r="L40" s="25">
        <v>86.81</v>
      </c>
      <c r="M40" s="49"/>
      <c r="N40" s="19" t="s">
        <v>171</v>
      </c>
      <c r="O40" s="78">
        <v>7</v>
      </c>
      <c r="P40" s="16"/>
      <c r="Q40" s="15" t="s">
        <v>170</v>
      </c>
      <c r="R40" s="80">
        <v>7</v>
      </c>
    </row>
    <row r="41" spans="1:23" s="67" customFormat="1" ht="15.75" x14ac:dyDescent="0.25">
      <c r="A41" s="76">
        <v>2</v>
      </c>
      <c r="B41" s="91" t="s">
        <v>147</v>
      </c>
      <c r="C41" s="49" t="s">
        <v>148</v>
      </c>
      <c r="D41" s="19">
        <v>68.87</v>
      </c>
      <c r="E41" s="13"/>
      <c r="F41" s="19">
        <f t="shared" ref="F41:F44" si="17">SUM(D41+E41)</f>
        <v>68.87</v>
      </c>
      <c r="G41" s="78">
        <v>7</v>
      </c>
      <c r="H41" s="15">
        <v>108</v>
      </c>
      <c r="I41" s="49">
        <v>10</v>
      </c>
      <c r="J41" s="19">
        <f t="shared" si="16"/>
        <v>118</v>
      </c>
      <c r="K41" s="78">
        <v>6</v>
      </c>
      <c r="L41" s="25">
        <v>37.18</v>
      </c>
      <c r="M41" s="49">
        <v>40</v>
      </c>
      <c r="N41" s="19">
        <f t="shared" ref="N41:N46" si="18">SUM(L41+M41)</f>
        <v>77.180000000000007</v>
      </c>
      <c r="O41" s="78">
        <v>6</v>
      </c>
      <c r="P41" s="16"/>
      <c r="Q41" s="15">
        <f t="shared" ref="Q41:Q45" si="19">SUM(F41+J41+N41)</f>
        <v>264.05</v>
      </c>
      <c r="R41" s="80">
        <v>6</v>
      </c>
    </row>
    <row r="42" spans="1:23" s="67" customFormat="1" ht="18.75" x14ac:dyDescent="0.3">
      <c r="A42" s="76">
        <v>3</v>
      </c>
      <c r="B42" s="91" t="s">
        <v>149</v>
      </c>
      <c r="C42" s="49" t="s">
        <v>121</v>
      </c>
      <c r="D42" s="19">
        <v>27.45</v>
      </c>
      <c r="E42" s="13"/>
      <c r="F42" s="19">
        <f t="shared" si="17"/>
        <v>27.45</v>
      </c>
      <c r="G42" s="78">
        <v>1</v>
      </c>
      <c r="H42" s="15">
        <v>64</v>
      </c>
      <c r="I42" s="49"/>
      <c r="J42" s="19">
        <f t="shared" si="16"/>
        <v>64</v>
      </c>
      <c r="K42" s="78">
        <v>2</v>
      </c>
      <c r="L42" s="25">
        <v>38.340000000000003</v>
      </c>
      <c r="M42" s="49">
        <v>10</v>
      </c>
      <c r="N42" s="19">
        <f t="shared" si="18"/>
        <v>48.34</v>
      </c>
      <c r="O42" s="78">
        <v>2</v>
      </c>
      <c r="P42" s="16"/>
      <c r="Q42" s="15">
        <f t="shared" si="19"/>
        <v>139.79000000000002</v>
      </c>
      <c r="R42" s="97">
        <v>2</v>
      </c>
    </row>
    <row r="43" spans="1:23" s="67" customFormat="1" ht="15.75" x14ac:dyDescent="0.25">
      <c r="A43" s="76">
        <v>4</v>
      </c>
      <c r="B43" s="91" t="s">
        <v>150</v>
      </c>
      <c r="C43" s="49" t="s">
        <v>151</v>
      </c>
      <c r="D43" s="19">
        <v>39.65</v>
      </c>
      <c r="E43" s="13">
        <v>5</v>
      </c>
      <c r="F43" s="19">
        <f t="shared" si="17"/>
        <v>44.65</v>
      </c>
      <c r="G43" s="78">
        <v>5</v>
      </c>
      <c r="H43" s="15">
        <v>103.4</v>
      </c>
      <c r="I43" s="49"/>
      <c r="J43" s="19">
        <f t="shared" si="16"/>
        <v>103.4</v>
      </c>
      <c r="K43" s="78">
        <v>4</v>
      </c>
      <c r="L43" s="25">
        <v>38.630000000000003</v>
      </c>
      <c r="M43" s="49">
        <v>35</v>
      </c>
      <c r="N43" s="19">
        <f t="shared" si="18"/>
        <v>73.63</v>
      </c>
      <c r="O43" s="78">
        <v>5</v>
      </c>
      <c r="P43" s="16"/>
      <c r="Q43" s="15">
        <f t="shared" si="19"/>
        <v>221.68</v>
      </c>
      <c r="R43" s="80">
        <v>5</v>
      </c>
    </row>
    <row r="44" spans="1:23" s="67" customFormat="1" ht="15.75" x14ac:dyDescent="0.25">
      <c r="A44" s="76">
        <v>5</v>
      </c>
      <c r="B44" s="91" t="s">
        <v>152</v>
      </c>
      <c r="C44" s="49" t="s">
        <v>153</v>
      </c>
      <c r="D44" s="19">
        <v>29.86</v>
      </c>
      <c r="E44" s="13"/>
      <c r="F44" s="19">
        <f t="shared" si="17"/>
        <v>29.86</v>
      </c>
      <c r="G44" s="78">
        <v>3</v>
      </c>
      <c r="H44" s="15">
        <v>115.47</v>
      </c>
      <c r="I44" s="49"/>
      <c r="J44" s="19">
        <f t="shared" si="16"/>
        <v>115.47</v>
      </c>
      <c r="K44" s="78">
        <v>5</v>
      </c>
      <c r="L44" s="25">
        <v>36.85</v>
      </c>
      <c r="M44" s="49">
        <v>35</v>
      </c>
      <c r="N44" s="19">
        <f t="shared" si="18"/>
        <v>71.849999999999994</v>
      </c>
      <c r="O44" s="78">
        <v>4</v>
      </c>
      <c r="P44" s="16"/>
      <c r="Q44" s="15">
        <f t="shared" si="19"/>
        <v>217.17999999999998</v>
      </c>
      <c r="R44" s="80">
        <v>4</v>
      </c>
    </row>
    <row r="45" spans="1:23" ht="18.75" x14ac:dyDescent="0.3">
      <c r="A45" s="76">
        <v>6</v>
      </c>
      <c r="B45" s="91" t="s">
        <v>154</v>
      </c>
      <c r="C45" s="49" t="s">
        <v>155</v>
      </c>
      <c r="D45" s="19">
        <v>39.79</v>
      </c>
      <c r="E45" s="13"/>
      <c r="F45" s="19">
        <f>SUM(D45+E45)</f>
        <v>39.79</v>
      </c>
      <c r="G45" s="78">
        <v>4</v>
      </c>
      <c r="H45" s="15">
        <v>79.69</v>
      </c>
      <c r="I45" s="49"/>
      <c r="J45" s="19">
        <f t="shared" si="16"/>
        <v>79.69</v>
      </c>
      <c r="K45" s="78">
        <v>3</v>
      </c>
      <c r="L45" s="25">
        <v>41.84</v>
      </c>
      <c r="M45" s="49">
        <v>15</v>
      </c>
      <c r="N45" s="19">
        <f t="shared" si="18"/>
        <v>56.84</v>
      </c>
      <c r="O45" s="78">
        <v>3</v>
      </c>
      <c r="P45" s="16"/>
      <c r="Q45" s="15">
        <f t="shared" si="19"/>
        <v>176.32</v>
      </c>
      <c r="R45" s="102">
        <v>3</v>
      </c>
    </row>
    <row r="46" spans="1:23" ht="18.75" x14ac:dyDescent="0.3">
      <c r="A46" s="76">
        <v>7</v>
      </c>
      <c r="B46" s="91" t="s">
        <v>122</v>
      </c>
      <c r="C46" s="49" t="s">
        <v>100</v>
      </c>
      <c r="D46" s="19">
        <v>27.9</v>
      </c>
      <c r="E46" s="13"/>
      <c r="F46" s="19">
        <f>SUM(D46+E46)</f>
        <v>27.9</v>
      </c>
      <c r="G46" s="78">
        <v>2</v>
      </c>
      <c r="H46" s="15">
        <v>60.56</v>
      </c>
      <c r="I46" s="49"/>
      <c r="J46" s="19">
        <f t="shared" si="16"/>
        <v>60.56</v>
      </c>
      <c r="K46" s="78">
        <v>1</v>
      </c>
      <c r="L46" s="25">
        <v>27.69</v>
      </c>
      <c r="M46" s="49">
        <v>5</v>
      </c>
      <c r="N46" s="19">
        <f t="shared" si="18"/>
        <v>32.69</v>
      </c>
      <c r="O46" s="78">
        <v>1</v>
      </c>
      <c r="P46" s="16"/>
      <c r="Q46" s="15">
        <f>SUM(F46+J46+N46+P46)</f>
        <v>121.15</v>
      </c>
      <c r="R46" s="98">
        <v>1</v>
      </c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39:G39"/>
    <mergeCell ref="L5:N5"/>
    <mergeCell ref="O5:O6"/>
    <mergeCell ref="B7:G7"/>
    <mergeCell ref="B16:G16"/>
    <mergeCell ref="B21:G21"/>
    <mergeCell ref="B31:G3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16" workbookViewId="0">
      <selection activeCell="H42" sqref="H42"/>
    </sheetView>
  </sheetViews>
  <sheetFormatPr defaultRowHeight="15" x14ac:dyDescent="0.25"/>
  <cols>
    <col min="1" max="1" width="4.5703125" customWidth="1"/>
    <col min="2" max="2" width="18.42578125" customWidth="1"/>
    <col min="4" max="4" width="7.7109375" customWidth="1"/>
    <col min="5" max="5" width="5.140625" customWidth="1"/>
    <col min="6" max="6" width="7" customWidth="1"/>
    <col min="7" max="7" width="4.140625" customWidth="1"/>
    <col min="8" max="8" width="7.5703125" customWidth="1"/>
    <col min="9" max="9" width="5" customWidth="1"/>
    <col min="10" max="10" width="7.140625" customWidth="1"/>
    <col min="11" max="11" width="5.140625" customWidth="1"/>
    <col min="12" max="12" width="6.85546875" customWidth="1"/>
    <col min="13" max="13" width="5.85546875" customWidth="1"/>
    <col min="14" max="14" width="7.7109375" customWidth="1"/>
    <col min="15" max="15" width="5.140625" customWidth="1"/>
    <col min="16" max="16" width="5.42578125" customWidth="1"/>
    <col min="18" max="18" width="5.85546875" customWidth="1"/>
  </cols>
  <sheetData>
    <row r="1" spans="1:18" ht="18.75" x14ac:dyDescent="0.3">
      <c r="A1" s="103"/>
      <c r="B1" s="186" t="s">
        <v>79</v>
      </c>
      <c r="C1" s="186"/>
      <c r="D1" s="186"/>
      <c r="E1" s="186"/>
      <c r="F1" s="186"/>
      <c r="G1" s="186"/>
      <c r="H1" s="186"/>
      <c r="I1" s="186"/>
      <c r="J1" s="186"/>
      <c r="K1" s="186"/>
      <c r="L1" s="103"/>
      <c r="M1" s="103"/>
      <c r="N1" s="103"/>
      <c r="O1" s="103"/>
      <c r="P1" s="103"/>
      <c r="Q1" s="103"/>
      <c r="R1" s="103"/>
    </row>
    <row r="2" spans="1:18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8.75" x14ac:dyDescent="0.3">
      <c r="A3" s="200" t="s">
        <v>179</v>
      </c>
      <c r="B3" s="200"/>
      <c r="C3" s="200"/>
      <c r="D3" s="200"/>
      <c r="E3" s="200"/>
      <c r="F3" s="200"/>
      <c r="G3" s="200"/>
      <c r="H3" s="103"/>
      <c r="I3" s="103"/>
      <c r="J3" s="103"/>
      <c r="K3" s="103"/>
      <c r="L3" s="201" t="s">
        <v>180</v>
      </c>
      <c r="M3" s="200"/>
      <c r="N3" s="200"/>
      <c r="O3" s="200"/>
      <c r="P3" s="200"/>
      <c r="Q3" s="200"/>
      <c r="R3" s="200"/>
    </row>
    <row r="4" spans="1:18" ht="6" customHeight="1" thickBot="1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2.75" customHeight="1" thickTop="1" x14ac:dyDescent="0.25">
      <c r="A5" s="202" t="s">
        <v>80</v>
      </c>
      <c r="B5" s="204" t="s">
        <v>81</v>
      </c>
      <c r="C5" s="206" t="s">
        <v>82</v>
      </c>
      <c r="D5" s="208" t="s">
        <v>83</v>
      </c>
      <c r="E5" s="208"/>
      <c r="F5" s="208"/>
      <c r="G5" s="209" t="s">
        <v>12</v>
      </c>
      <c r="H5" s="211" t="s">
        <v>84</v>
      </c>
      <c r="I5" s="208"/>
      <c r="J5" s="208"/>
      <c r="K5" s="209" t="s">
        <v>12</v>
      </c>
      <c r="L5" s="211" t="s">
        <v>85</v>
      </c>
      <c r="M5" s="208"/>
      <c r="N5" s="208"/>
      <c r="O5" s="209" t="s">
        <v>12</v>
      </c>
      <c r="P5" s="69"/>
      <c r="Q5" s="5"/>
      <c r="R5" s="7"/>
    </row>
    <row r="6" spans="1:18" ht="60.75" customHeight="1" x14ac:dyDescent="0.25">
      <c r="A6" s="203"/>
      <c r="B6" s="205"/>
      <c r="C6" s="207"/>
      <c r="D6" s="70" t="s">
        <v>86</v>
      </c>
      <c r="E6" s="70" t="s">
        <v>87</v>
      </c>
      <c r="F6" s="70" t="s">
        <v>88</v>
      </c>
      <c r="G6" s="210"/>
      <c r="H6" s="71" t="s">
        <v>86</v>
      </c>
      <c r="I6" s="70" t="s">
        <v>87</v>
      </c>
      <c r="J6" s="70" t="s">
        <v>88</v>
      </c>
      <c r="K6" s="210"/>
      <c r="L6" s="71" t="s">
        <v>86</v>
      </c>
      <c r="M6" s="70" t="s">
        <v>87</v>
      </c>
      <c r="N6" s="70" t="s">
        <v>88</v>
      </c>
      <c r="O6" s="210"/>
      <c r="P6" s="72" t="s">
        <v>89</v>
      </c>
      <c r="Q6" s="110" t="s">
        <v>90</v>
      </c>
      <c r="R6" s="70" t="s">
        <v>91</v>
      </c>
    </row>
    <row r="7" spans="1:18" ht="18.75" x14ac:dyDescent="0.25">
      <c r="A7" s="104"/>
      <c r="B7" s="215" t="s">
        <v>92</v>
      </c>
      <c r="C7" s="216"/>
      <c r="D7" s="216"/>
      <c r="E7" s="216"/>
      <c r="F7" s="216"/>
      <c r="G7" s="217"/>
      <c r="H7" s="71"/>
      <c r="I7" s="70"/>
      <c r="J7" s="70"/>
      <c r="K7" s="107"/>
      <c r="L7" s="71"/>
      <c r="M7" s="70"/>
      <c r="N7" s="70"/>
      <c r="O7" s="107"/>
      <c r="P7" s="75"/>
      <c r="Q7" s="71"/>
      <c r="R7" s="70"/>
    </row>
    <row r="8" spans="1:18" ht="18.75" x14ac:dyDescent="0.3">
      <c r="A8" s="106">
        <v>1</v>
      </c>
      <c r="B8" s="77" t="s">
        <v>113</v>
      </c>
      <c r="C8" s="49" t="s">
        <v>114</v>
      </c>
      <c r="D8" s="13">
        <v>43.13</v>
      </c>
      <c r="E8" s="49"/>
      <c r="F8" s="19">
        <f t="shared" ref="F8:F11" si="0">SUM(D8:E8)</f>
        <v>43.13</v>
      </c>
      <c r="G8" s="78">
        <v>3</v>
      </c>
      <c r="H8" s="15">
        <v>76.63</v>
      </c>
      <c r="I8" s="49">
        <v>10</v>
      </c>
      <c r="J8" s="19">
        <f t="shared" ref="J8:J11" si="1">SUM(H8:I8)</f>
        <v>86.63</v>
      </c>
      <c r="K8" s="78">
        <v>4</v>
      </c>
      <c r="L8" s="25">
        <v>45.56</v>
      </c>
      <c r="M8" s="49"/>
      <c r="N8" s="19">
        <f t="shared" ref="N8:N11" si="2">SUM(L8:M8)</f>
        <v>45.56</v>
      </c>
      <c r="O8" s="78">
        <v>1</v>
      </c>
      <c r="P8" s="79"/>
      <c r="Q8" s="15">
        <f>SUM(F8+J8+N8)</f>
        <v>175.32</v>
      </c>
      <c r="R8" s="99">
        <v>3</v>
      </c>
    </row>
    <row r="9" spans="1:18" ht="18.75" x14ac:dyDescent="0.3">
      <c r="A9" s="106">
        <v>2</v>
      </c>
      <c r="B9" s="77" t="s">
        <v>143</v>
      </c>
      <c r="C9" s="49" t="s">
        <v>105</v>
      </c>
      <c r="D9" s="13">
        <v>29.34</v>
      </c>
      <c r="E9" s="49"/>
      <c r="F9" s="19">
        <f t="shared" si="0"/>
        <v>29.34</v>
      </c>
      <c r="G9" s="78">
        <v>1</v>
      </c>
      <c r="H9" s="15">
        <v>49.6</v>
      </c>
      <c r="I9" s="49">
        <v>15</v>
      </c>
      <c r="J9" s="19">
        <f t="shared" si="1"/>
        <v>64.599999999999994</v>
      </c>
      <c r="K9" s="78">
        <v>2</v>
      </c>
      <c r="L9" s="25">
        <v>38.020000000000003</v>
      </c>
      <c r="M9" s="49">
        <v>30</v>
      </c>
      <c r="N9" s="19">
        <f t="shared" si="2"/>
        <v>68.02000000000001</v>
      </c>
      <c r="O9" s="78">
        <v>4</v>
      </c>
      <c r="P9" s="79"/>
      <c r="Q9" s="15">
        <f>SUM(F9+J9+N9)</f>
        <v>161.96</v>
      </c>
      <c r="R9" s="97">
        <v>2</v>
      </c>
    </row>
    <row r="10" spans="1:18" ht="15.75" x14ac:dyDescent="0.25">
      <c r="A10" s="106">
        <v>3</v>
      </c>
      <c r="B10" s="77" t="s">
        <v>125</v>
      </c>
      <c r="C10" s="49" t="s">
        <v>126</v>
      </c>
      <c r="D10" s="19">
        <v>37.340000000000003</v>
      </c>
      <c r="E10" s="49">
        <v>10</v>
      </c>
      <c r="F10" s="19">
        <f t="shared" si="0"/>
        <v>47.34</v>
      </c>
      <c r="G10" s="78">
        <v>4</v>
      </c>
      <c r="H10" s="15">
        <v>68.94</v>
      </c>
      <c r="I10" s="49"/>
      <c r="J10" s="19">
        <f t="shared" si="1"/>
        <v>68.94</v>
      </c>
      <c r="K10" s="78">
        <v>3</v>
      </c>
      <c r="L10" s="15">
        <v>32.22</v>
      </c>
      <c r="M10" s="49">
        <v>30</v>
      </c>
      <c r="N10" s="19">
        <f t="shared" si="2"/>
        <v>62.22</v>
      </c>
      <c r="O10" s="78">
        <v>3</v>
      </c>
      <c r="P10" s="79"/>
      <c r="Q10" s="15">
        <f t="shared" ref="Q10:Q11" si="3">SUM(F10+J10+N10)</f>
        <v>178.5</v>
      </c>
      <c r="R10" s="80">
        <v>4</v>
      </c>
    </row>
    <row r="11" spans="1:18" ht="18.75" x14ac:dyDescent="0.3">
      <c r="A11" s="106">
        <v>4</v>
      </c>
      <c r="B11" s="77" t="s">
        <v>127</v>
      </c>
      <c r="C11" s="49" t="s">
        <v>128</v>
      </c>
      <c r="D11" s="19">
        <v>32.28</v>
      </c>
      <c r="E11" s="49"/>
      <c r="F11" s="19">
        <f t="shared" si="0"/>
        <v>32.28</v>
      </c>
      <c r="G11" s="78">
        <v>2</v>
      </c>
      <c r="H11" s="15">
        <v>41.43</v>
      </c>
      <c r="I11" s="49"/>
      <c r="J11" s="19">
        <f t="shared" si="1"/>
        <v>41.43</v>
      </c>
      <c r="K11" s="78">
        <v>1</v>
      </c>
      <c r="L11" s="15">
        <v>27.9</v>
      </c>
      <c r="M11" s="49">
        <v>30</v>
      </c>
      <c r="N11" s="19">
        <f t="shared" si="2"/>
        <v>57.9</v>
      </c>
      <c r="O11" s="78">
        <v>2</v>
      </c>
      <c r="P11" s="79"/>
      <c r="Q11" s="15">
        <f t="shared" si="3"/>
        <v>131.61000000000001</v>
      </c>
      <c r="R11" s="98">
        <v>1</v>
      </c>
    </row>
    <row r="12" spans="1:18" ht="15.75" x14ac:dyDescent="0.25">
      <c r="A12" s="106"/>
      <c r="B12" s="81"/>
      <c r="C12" s="13"/>
      <c r="D12" s="13"/>
      <c r="E12" s="13"/>
      <c r="F12" s="19"/>
      <c r="G12" s="82"/>
      <c r="H12" s="25"/>
      <c r="I12" s="13"/>
      <c r="J12" s="19"/>
      <c r="K12" s="82"/>
      <c r="L12" s="25"/>
      <c r="M12" s="13"/>
      <c r="N12" s="19"/>
      <c r="O12" s="82"/>
      <c r="P12" s="83"/>
      <c r="Q12" s="15"/>
      <c r="R12" s="80"/>
    </row>
    <row r="13" spans="1:18" ht="18.75" x14ac:dyDescent="0.3">
      <c r="A13" s="106"/>
      <c r="B13" s="218" t="s">
        <v>101</v>
      </c>
      <c r="C13" s="219"/>
      <c r="D13" s="219"/>
      <c r="E13" s="219"/>
      <c r="F13" s="219"/>
      <c r="G13" s="220"/>
      <c r="H13" s="25"/>
      <c r="I13" s="13"/>
      <c r="J13" s="19"/>
      <c r="K13" s="82"/>
      <c r="L13" s="25"/>
      <c r="M13" s="13"/>
      <c r="N13" s="19"/>
      <c r="O13" s="82"/>
      <c r="P13" s="83"/>
      <c r="Q13" s="15"/>
      <c r="R13" s="80"/>
    </row>
    <row r="14" spans="1:18" ht="18.75" x14ac:dyDescent="0.3">
      <c r="A14" s="106">
        <v>1</v>
      </c>
      <c r="B14" s="84" t="s">
        <v>108</v>
      </c>
      <c r="C14" s="49" t="s">
        <v>109</v>
      </c>
      <c r="D14" s="19">
        <v>30.69</v>
      </c>
      <c r="E14" s="49"/>
      <c r="F14" s="19">
        <f>SUM(D14+E14)</f>
        <v>30.69</v>
      </c>
      <c r="G14" s="78">
        <v>2</v>
      </c>
      <c r="H14" s="15">
        <v>41.75</v>
      </c>
      <c r="I14" s="49">
        <v>10</v>
      </c>
      <c r="J14" s="19">
        <f t="shared" ref="J14:J16" si="4">SUM(H14+I14)</f>
        <v>51.75</v>
      </c>
      <c r="K14" s="78">
        <v>3</v>
      </c>
      <c r="L14" s="15">
        <v>31.4</v>
      </c>
      <c r="M14" s="49"/>
      <c r="N14" s="19">
        <f t="shared" ref="N14:N16" si="5">SUM(L14+M14)</f>
        <v>31.4</v>
      </c>
      <c r="O14" s="78">
        <v>1</v>
      </c>
      <c r="P14" s="79"/>
      <c r="Q14" s="15">
        <f t="shared" ref="Q14:Q16" si="6">SUM(F14+J14+N14)</f>
        <v>113.84</v>
      </c>
      <c r="R14" s="97">
        <v>2</v>
      </c>
    </row>
    <row r="15" spans="1:18" ht="18.75" x14ac:dyDescent="0.3">
      <c r="A15" s="106">
        <v>2</v>
      </c>
      <c r="B15" s="84" t="s">
        <v>95</v>
      </c>
      <c r="C15" s="49" t="s">
        <v>96</v>
      </c>
      <c r="D15" s="19">
        <v>28.19</v>
      </c>
      <c r="E15" s="49">
        <v>5</v>
      </c>
      <c r="F15" s="19">
        <f>SUM(D15+E15)</f>
        <v>33.19</v>
      </c>
      <c r="G15" s="78">
        <v>3</v>
      </c>
      <c r="H15" s="15">
        <v>41.71</v>
      </c>
      <c r="I15" s="49">
        <v>5</v>
      </c>
      <c r="J15" s="19">
        <f t="shared" si="4"/>
        <v>46.71</v>
      </c>
      <c r="K15" s="78">
        <v>1</v>
      </c>
      <c r="L15" s="15">
        <v>44.78</v>
      </c>
      <c r="M15" s="49">
        <v>10</v>
      </c>
      <c r="N15" s="19">
        <f t="shared" si="5"/>
        <v>54.78</v>
      </c>
      <c r="O15" s="78">
        <v>3</v>
      </c>
      <c r="P15" s="79"/>
      <c r="Q15" s="15">
        <f t="shared" si="6"/>
        <v>134.68</v>
      </c>
      <c r="R15" s="99">
        <v>3</v>
      </c>
    </row>
    <row r="16" spans="1:18" ht="18.75" x14ac:dyDescent="0.3">
      <c r="A16" s="106">
        <v>3</v>
      </c>
      <c r="B16" s="84" t="s">
        <v>129</v>
      </c>
      <c r="C16" s="49" t="s">
        <v>130</v>
      </c>
      <c r="D16" s="19">
        <v>24.38</v>
      </c>
      <c r="E16" s="49"/>
      <c r="F16" s="19">
        <f>SUM(D16+E16)</f>
        <v>24.38</v>
      </c>
      <c r="G16" s="78">
        <v>1</v>
      </c>
      <c r="H16" s="15">
        <v>38.69</v>
      </c>
      <c r="I16" s="49">
        <v>10</v>
      </c>
      <c r="J16" s="19">
        <f t="shared" si="4"/>
        <v>48.69</v>
      </c>
      <c r="K16" s="78">
        <v>2</v>
      </c>
      <c r="L16" s="15">
        <v>24.41</v>
      </c>
      <c r="M16" s="49">
        <v>10</v>
      </c>
      <c r="N16" s="19">
        <f t="shared" si="5"/>
        <v>34.409999999999997</v>
      </c>
      <c r="O16" s="78">
        <v>2</v>
      </c>
      <c r="P16" s="79"/>
      <c r="Q16" s="15">
        <f t="shared" si="6"/>
        <v>107.47999999999999</v>
      </c>
      <c r="R16" s="98">
        <v>1</v>
      </c>
    </row>
    <row r="17" spans="1:18" ht="15.75" x14ac:dyDescent="0.25">
      <c r="A17" s="106"/>
      <c r="B17" s="81"/>
      <c r="C17" s="13"/>
      <c r="D17" s="13"/>
      <c r="E17" s="13"/>
      <c r="F17" s="19"/>
      <c r="G17" s="82"/>
      <c r="H17" s="25"/>
      <c r="I17" s="13"/>
      <c r="J17" s="19"/>
      <c r="K17" s="82"/>
      <c r="L17" s="25"/>
      <c r="M17" s="13"/>
      <c r="N17" s="19"/>
      <c r="O17" s="82"/>
      <c r="P17" s="83"/>
      <c r="Q17" s="15"/>
      <c r="R17" s="80"/>
    </row>
    <row r="18" spans="1:18" ht="18.75" x14ac:dyDescent="0.3">
      <c r="A18" s="106"/>
      <c r="B18" s="221" t="s">
        <v>110</v>
      </c>
      <c r="C18" s="222"/>
      <c r="D18" s="222"/>
      <c r="E18" s="222"/>
      <c r="F18" s="222"/>
      <c r="G18" s="223"/>
      <c r="H18" s="25"/>
      <c r="I18" s="13"/>
      <c r="J18" s="19"/>
      <c r="K18" s="82"/>
      <c r="L18" s="25"/>
      <c r="M18" s="13"/>
      <c r="N18" s="85"/>
      <c r="O18" s="82"/>
      <c r="P18" s="83"/>
      <c r="Q18" s="15"/>
      <c r="R18" s="80"/>
    </row>
    <row r="19" spans="1:18" ht="15.75" x14ac:dyDescent="0.25">
      <c r="A19" s="106">
        <v>1</v>
      </c>
      <c r="B19" s="86" t="s">
        <v>160</v>
      </c>
      <c r="C19" s="49" t="s">
        <v>178</v>
      </c>
      <c r="D19" s="87">
        <v>50.94</v>
      </c>
      <c r="E19" s="49"/>
      <c r="F19" s="19">
        <f>SUM(D19+E19)</f>
        <v>50.94</v>
      </c>
      <c r="G19" s="78">
        <v>7</v>
      </c>
      <c r="H19" s="15">
        <v>103.91</v>
      </c>
      <c r="I19" s="49">
        <v>5</v>
      </c>
      <c r="J19" s="19">
        <f t="shared" ref="J19:J32" si="7">SUM(H19+I19)</f>
        <v>108.91</v>
      </c>
      <c r="K19" s="78">
        <v>7</v>
      </c>
      <c r="L19" s="15">
        <v>39.409999999999997</v>
      </c>
      <c r="M19" s="49"/>
      <c r="N19" s="88">
        <f>SUM(L19+M19)</f>
        <v>39.409999999999997</v>
      </c>
      <c r="O19" s="89">
        <v>4</v>
      </c>
      <c r="P19" s="108"/>
      <c r="Q19" s="15">
        <f t="shared" ref="Q19:Q26" si="8">SUM(F19+J19+N19+P19)</f>
        <v>199.26</v>
      </c>
      <c r="R19" s="80">
        <v>7</v>
      </c>
    </row>
    <row r="20" spans="1:18" ht="15.75" x14ac:dyDescent="0.25">
      <c r="A20" s="106">
        <v>2</v>
      </c>
      <c r="B20" s="86" t="s">
        <v>132</v>
      </c>
      <c r="C20" s="49" t="s">
        <v>133</v>
      </c>
      <c r="D20" s="19">
        <v>37.94</v>
      </c>
      <c r="E20" s="49"/>
      <c r="F20" s="19">
        <f>SUM(D20+E20)</f>
        <v>37.94</v>
      </c>
      <c r="G20" s="78">
        <v>4</v>
      </c>
      <c r="H20" s="15">
        <v>48.18</v>
      </c>
      <c r="I20" s="49">
        <v>15</v>
      </c>
      <c r="J20" s="19">
        <f t="shared" si="7"/>
        <v>63.18</v>
      </c>
      <c r="K20" s="78">
        <v>6</v>
      </c>
      <c r="L20" s="15">
        <v>55.06</v>
      </c>
      <c r="M20" s="49">
        <v>10</v>
      </c>
      <c r="N20" s="19">
        <f>SUM(L20:M20)</f>
        <v>65.06</v>
      </c>
      <c r="O20" s="78">
        <v>7</v>
      </c>
      <c r="P20" s="16"/>
      <c r="Q20" s="15">
        <f t="shared" si="8"/>
        <v>166.18</v>
      </c>
      <c r="R20" s="80">
        <v>6</v>
      </c>
    </row>
    <row r="21" spans="1:18" ht="15.75" x14ac:dyDescent="0.25">
      <c r="A21" s="106">
        <v>3</v>
      </c>
      <c r="B21" s="86" t="s">
        <v>161</v>
      </c>
      <c r="C21" s="49" t="s">
        <v>162</v>
      </c>
      <c r="D21" s="19">
        <v>38.47</v>
      </c>
      <c r="E21" s="49"/>
      <c r="F21" s="19">
        <f>SUM(D21+E21)</f>
        <v>38.47</v>
      </c>
      <c r="G21" s="78">
        <v>5</v>
      </c>
      <c r="H21" s="15">
        <v>54.07</v>
      </c>
      <c r="I21" s="49">
        <v>5</v>
      </c>
      <c r="J21" s="19">
        <f>SUM(H21+I21)</f>
        <v>59.07</v>
      </c>
      <c r="K21" s="78">
        <v>3</v>
      </c>
      <c r="L21" s="25">
        <v>49.5</v>
      </c>
      <c r="M21" s="49">
        <v>10</v>
      </c>
      <c r="N21" s="19">
        <f t="shared" ref="N21:N32" si="9">SUM(L21+M21)</f>
        <v>59.5</v>
      </c>
      <c r="O21" s="78">
        <v>6</v>
      </c>
      <c r="P21" s="16"/>
      <c r="Q21" s="15">
        <f t="shared" si="8"/>
        <v>157.04</v>
      </c>
      <c r="R21" s="80">
        <v>5</v>
      </c>
    </row>
    <row r="22" spans="1:18" ht="15.75" x14ac:dyDescent="0.25">
      <c r="A22" s="106">
        <v>4</v>
      </c>
      <c r="B22" s="86" t="s">
        <v>163</v>
      </c>
      <c r="C22" s="49" t="s">
        <v>133</v>
      </c>
      <c r="D22" s="19">
        <v>53.44</v>
      </c>
      <c r="E22" s="49"/>
      <c r="F22" s="19">
        <f t="shared" ref="F22:F26" si="10">SUM(D22+E22)</f>
        <v>53.44</v>
      </c>
      <c r="G22" s="78">
        <v>8</v>
      </c>
      <c r="H22" s="15">
        <v>210.06</v>
      </c>
      <c r="I22" s="49">
        <v>55</v>
      </c>
      <c r="J22" s="19">
        <f t="shared" ref="J22:J26" si="11">SUM(H22+I22)</f>
        <v>265.06</v>
      </c>
      <c r="K22" s="78">
        <v>8</v>
      </c>
      <c r="L22" s="15">
        <v>84.94</v>
      </c>
      <c r="M22" s="49">
        <v>15</v>
      </c>
      <c r="N22" s="19">
        <f t="shared" si="9"/>
        <v>99.94</v>
      </c>
      <c r="O22" s="78">
        <v>8</v>
      </c>
      <c r="P22" s="16"/>
      <c r="Q22" s="15">
        <f t="shared" si="8"/>
        <v>418.44</v>
      </c>
      <c r="R22" s="80">
        <v>8</v>
      </c>
    </row>
    <row r="23" spans="1:18" s="103" customFormat="1" ht="18.75" x14ac:dyDescent="0.3">
      <c r="A23" s="106">
        <v>5</v>
      </c>
      <c r="B23" s="86" t="s">
        <v>176</v>
      </c>
      <c r="C23" s="49" t="s">
        <v>135</v>
      </c>
      <c r="D23" s="19">
        <v>32.799999999999997</v>
      </c>
      <c r="E23" s="49"/>
      <c r="F23" s="19">
        <f t="shared" si="10"/>
        <v>32.799999999999997</v>
      </c>
      <c r="G23" s="78">
        <v>2</v>
      </c>
      <c r="H23" s="15">
        <v>51.13</v>
      </c>
      <c r="I23" s="49">
        <v>10</v>
      </c>
      <c r="J23" s="19">
        <f t="shared" si="11"/>
        <v>61.13</v>
      </c>
      <c r="K23" s="78">
        <v>4</v>
      </c>
      <c r="L23" s="15">
        <v>34.57</v>
      </c>
      <c r="M23" s="49"/>
      <c r="N23" s="19">
        <f t="shared" si="9"/>
        <v>34.57</v>
      </c>
      <c r="O23" s="78">
        <v>3</v>
      </c>
      <c r="P23" s="16"/>
      <c r="Q23" s="15">
        <f t="shared" si="8"/>
        <v>128.5</v>
      </c>
      <c r="R23" s="99">
        <v>3</v>
      </c>
    </row>
    <row r="24" spans="1:18" ht="18.75" x14ac:dyDescent="0.3">
      <c r="A24" s="106">
        <v>6</v>
      </c>
      <c r="B24" s="86" t="s">
        <v>164</v>
      </c>
      <c r="C24" s="49" t="s">
        <v>148</v>
      </c>
      <c r="D24" s="19">
        <v>34.6</v>
      </c>
      <c r="E24" s="49"/>
      <c r="F24" s="19">
        <f t="shared" si="10"/>
        <v>34.6</v>
      </c>
      <c r="G24" s="78">
        <v>3</v>
      </c>
      <c r="H24" s="15">
        <v>61.27</v>
      </c>
      <c r="I24" s="49"/>
      <c r="J24" s="19">
        <f t="shared" si="11"/>
        <v>61.27</v>
      </c>
      <c r="K24" s="78">
        <v>5</v>
      </c>
      <c r="L24" s="25">
        <v>30.72</v>
      </c>
      <c r="M24" s="49"/>
      <c r="N24" s="19">
        <f t="shared" si="9"/>
        <v>30.72</v>
      </c>
      <c r="O24" s="78">
        <v>2</v>
      </c>
      <c r="P24" s="16"/>
      <c r="Q24" s="15">
        <f t="shared" si="8"/>
        <v>126.59</v>
      </c>
      <c r="R24" s="98">
        <v>1</v>
      </c>
    </row>
    <row r="25" spans="1:18" ht="15.75" x14ac:dyDescent="0.25">
      <c r="A25" s="106">
        <v>7</v>
      </c>
      <c r="B25" s="86" t="s">
        <v>174</v>
      </c>
      <c r="C25" s="49" t="s">
        <v>175</v>
      </c>
      <c r="D25" s="19">
        <v>42.57</v>
      </c>
      <c r="E25" s="49"/>
      <c r="F25" s="19">
        <f t="shared" si="10"/>
        <v>42.57</v>
      </c>
      <c r="G25" s="78">
        <v>6</v>
      </c>
      <c r="H25" s="15">
        <v>47.35</v>
      </c>
      <c r="I25" s="49">
        <v>5</v>
      </c>
      <c r="J25" s="19">
        <f t="shared" si="11"/>
        <v>52.35</v>
      </c>
      <c r="K25" s="78">
        <v>2</v>
      </c>
      <c r="L25" s="25">
        <v>42.63</v>
      </c>
      <c r="M25" s="49">
        <v>10</v>
      </c>
      <c r="N25" s="19">
        <f t="shared" si="9"/>
        <v>52.63</v>
      </c>
      <c r="O25" s="78">
        <v>5</v>
      </c>
      <c r="P25" s="16"/>
      <c r="Q25" s="15">
        <f t="shared" si="8"/>
        <v>147.55000000000001</v>
      </c>
      <c r="R25" s="80">
        <v>4</v>
      </c>
    </row>
    <row r="26" spans="1:18" ht="18.75" x14ac:dyDescent="0.3">
      <c r="A26" s="106">
        <v>8</v>
      </c>
      <c r="B26" s="86" t="s">
        <v>167</v>
      </c>
      <c r="C26" s="49" t="s">
        <v>153</v>
      </c>
      <c r="D26" s="19">
        <v>32.22</v>
      </c>
      <c r="E26" s="49"/>
      <c r="F26" s="19">
        <f t="shared" si="10"/>
        <v>32.22</v>
      </c>
      <c r="G26" s="78">
        <v>1</v>
      </c>
      <c r="H26" s="15">
        <v>52.03</v>
      </c>
      <c r="I26" s="49"/>
      <c r="J26" s="19">
        <f t="shared" si="11"/>
        <v>52.03</v>
      </c>
      <c r="K26" s="78">
        <v>1</v>
      </c>
      <c r="L26" s="25">
        <v>27.63</v>
      </c>
      <c r="M26" s="49"/>
      <c r="N26" s="19">
        <f t="shared" si="9"/>
        <v>27.63</v>
      </c>
      <c r="O26" s="78">
        <v>1</v>
      </c>
      <c r="P26" s="16">
        <v>15</v>
      </c>
      <c r="Q26" s="15">
        <f t="shared" si="8"/>
        <v>126.88</v>
      </c>
      <c r="R26" s="97">
        <v>2</v>
      </c>
    </row>
    <row r="27" spans="1:18" ht="15.75" x14ac:dyDescent="0.25">
      <c r="A27" s="106"/>
      <c r="B27" s="30"/>
      <c r="C27" s="13"/>
      <c r="D27" s="13"/>
      <c r="E27" s="13"/>
      <c r="F27" s="19"/>
      <c r="G27" s="82"/>
      <c r="H27" s="25"/>
      <c r="I27" s="13"/>
      <c r="J27" s="19"/>
      <c r="K27" s="82"/>
      <c r="L27" s="25"/>
      <c r="M27" s="13"/>
      <c r="N27" s="19"/>
      <c r="O27" s="82"/>
      <c r="P27" s="16"/>
      <c r="Q27" s="15"/>
      <c r="R27" s="80"/>
    </row>
    <row r="28" spans="1:18" ht="18.75" x14ac:dyDescent="0.3">
      <c r="A28" s="106"/>
      <c r="B28" s="212" t="s">
        <v>115</v>
      </c>
      <c r="C28" s="213"/>
      <c r="D28" s="213"/>
      <c r="E28" s="213"/>
      <c r="F28" s="213"/>
      <c r="G28" s="214"/>
      <c r="H28" s="25"/>
      <c r="I28" s="13"/>
      <c r="J28" s="19"/>
      <c r="K28" s="82"/>
      <c r="L28" s="25"/>
      <c r="M28" s="13"/>
      <c r="N28" s="19"/>
      <c r="O28" s="82"/>
      <c r="P28" s="16"/>
      <c r="Q28" s="15"/>
      <c r="R28" s="80"/>
    </row>
    <row r="29" spans="1:18" ht="15.75" x14ac:dyDescent="0.25">
      <c r="A29" s="106">
        <v>1</v>
      </c>
      <c r="B29" s="91" t="s">
        <v>116</v>
      </c>
      <c r="C29" s="49" t="s">
        <v>117</v>
      </c>
      <c r="D29" s="19">
        <v>43.03</v>
      </c>
      <c r="E29" s="16"/>
      <c r="F29" s="19">
        <f>SUM(D29+E29)</f>
        <v>43.03</v>
      </c>
      <c r="G29" s="78">
        <v>4</v>
      </c>
      <c r="H29" s="15">
        <v>83.96</v>
      </c>
      <c r="I29" s="49">
        <v>5</v>
      </c>
      <c r="J29" s="19">
        <f t="shared" si="7"/>
        <v>88.96</v>
      </c>
      <c r="K29" s="78">
        <v>4</v>
      </c>
      <c r="L29" s="15">
        <v>40.22</v>
      </c>
      <c r="M29" s="49"/>
      <c r="N29" s="19">
        <f t="shared" si="9"/>
        <v>40.22</v>
      </c>
      <c r="O29" s="78">
        <v>2</v>
      </c>
      <c r="P29" s="16"/>
      <c r="Q29" s="15">
        <f t="shared" ref="Q29:Q32" si="12">SUM(F29+J29+N29)</f>
        <v>172.21</v>
      </c>
      <c r="R29" s="80">
        <v>4</v>
      </c>
    </row>
    <row r="30" spans="1:18" ht="18.75" x14ac:dyDescent="0.3">
      <c r="A30" s="106">
        <v>2</v>
      </c>
      <c r="B30" s="91" t="s">
        <v>118</v>
      </c>
      <c r="C30" s="49" t="s">
        <v>119</v>
      </c>
      <c r="D30" s="19">
        <v>32.03</v>
      </c>
      <c r="E30" s="49"/>
      <c r="F30" s="19">
        <f>SUM(D30+E30)</f>
        <v>32.03</v>
      </c>
      <c r="G30" s="93">
        <v>2</v>
      </c>
      <c r="H30" s="15">
        <v>44.63</v>
      </c>
      <c r="I30" s="49"/>
      <c r="J30" s="19">
        <f t="shared" si="7"/>
        <v>44.63</v>
      </c>
      <c r="K30" s="78">
        <v>1</v>
      </c>
      <c r="L30" s="15">
        <v>33.5</v>
      </c>
      <c r="M30" s="49"/>
      <c r="N30" s="19">
        <f t="shared" si="9"/>
        <v>33.5</v>
      </c>
      <c r="O30" s="78">
        <v>1</v>
      </c>
      <c r="P30" s="16"/>
      <c r="Q30" s="15">
        <f t="shared" si="12"/>
        <v>110.16</v>
      </c>
      <c r="R30" s="98">
        <v>1</v>
      </c>
    </row>
    <row r="31" spans="1:18" ht="18.75" x14ac:dyDescent="0.3">
      <c r="A31" s="106">
        <v>3</v>
      </c>
      <c r="B31" s="91" t="s">
        <v>177</v>
      </c>
      <c r="C31" s="49" t="s">
        <v>156</v>
      </c>
      <c r="D31" s="19">
        <v>37.69</v>
      </c>
      <c r="E31" s="49">
        <v>5</v>
      </c>
      <c r="F31" s="19">
        <f t="shared" ref="F31:F32" si="13">SUM(D31+E31)</f>
        <v>42.69</v>
      </c>
      <c r="G31" s="93">
        <v>3</v>
      </c>
      <c r="H31" s="15">
        <v>60.16</v>
      </c>
      <c r="I31" s="49">
        <v>5</v>
      </c>
      <c r="J31" s="19">
        <f t="shared" si="7"/>
        <v>65.16</v>
      </c>
      <c r="K31" s="78">
        <v>3</v>
      </c>
      <c r="L31" s="15">
        <v>41.06</v>
      </c>
      <c r="M31" s="49">
        <v>10</v>
      </c>
      <c r="N31" s="19">
        <f t="shared" si="9"/>
        <v>51.06</v>
      </c>
      <c r="O31" s="78">
        <v>3</v>
      </c>
      <c r="P31" s="16"/>
      <c r="Q31" s="15">
        <f t="shared" si="12"/>
        <v>158.91</v>
      </c>
      <c r="R31" s="99">
        <v>3</v>
      </c>
    </row>
    <row r="32" spans="1:18" ht="18.75" x14ac:dyDescent="0.3">
      <c r="A32" s="106">
        <v>4</v>
      </c>
      <c r="B32" s="91" t="s">
        <v>157</v>
      </c>
      <c r="C32" s="49" t="s">
        <v>158</v>
      </c>
      <c r="D32" s="19">
        <v>31.1</v>
      </c>
      <c r="E32" s="49"/>
      <c r="F32" s="19">
        <f t="shared" si="13"/>
        <v>31.1</v>
      </c>
      <c r="G32" s="93">
        <v>1</v>
      </c>
      <c r="H32" s="15">
        <v>46</v>
      </c>
      <c r="I32" s="49">
        <v>5</v>
      </c>
      <c r="J32" s="19">
        <f t="shared" si="7"/>
        <v>51</v>
      </c>
      <c r="K32" s="78">
        <v>2</v>
      </c>
      <c r="L32" s="25">
        <v>24.57</v>
      </c>
      <c r="M32" s="49">
        <v>30</v>
      </c>
      <c r="N32" s="19">
        <f t="shared" si="9"/>
        <v>54.57</v>
      </c>
      <c r="O32" s="78">
        <v>4</v>
      </c>
      <c r="P32" s="16"/>
      <c r="Q32" s="15">
        <f t="shared" si="12"/>
        <v>136.66999999999999</v>
      </c>
      <c r="R32" s="97">
        <v>2</v>
      </c>
    </row>
    <row r="33" spans="1:18" ht="15.75" x14ac:dyDescent="0.25">
      <c r="A33" s="105"/>
      <c r="B33" s="95"/>
      <c r="C33" s="96"/>
      <c r="D33" s="20"/>
      <c r="E33" s="17"/>
      <c r="F33" s="20"/>
      <c r="G33" s="93"/>
      <c r="H33" s="15"/>
      <c r="I33" s="49"/>
      <c r="J33" s="19"/>
      <c r="K33" s="78"/>
      <c r="L33" s="25"/>
      <c r="M33" s="49"/>
      <c r="N33" s="19"/>
      <c r="O33" s="78"/>
      <c r="P33" s="16"/>
      <c r="Q33" s="15"/>
      <c r="R33" s="80"/>
    </row>
    <row r="34" spans="1:18" ht="18.75" x14ac:dyDescent="0.3">
      <c r="A34" s="106"/>
      <c r="B34" s="212" t="s">
        <v>120</v>
      </c>
      <c r="C34" s="213"/>
      <c r="D34" s="213"/>
      <c r="E34" s="213"/>
      <c r="F34" s="213"/>
      <c r="G34" s="214"/>
      <c r="H34" s="25"/>
      <c r="I34" s="13"/>
      <c r="J34" s="19"/>
      <c r="K34" s="82"/>
      <c r="L34" s="25"/>
      <c r="M34" s="13"/>
      <c r="N34" s="19"/>
      <c r="O34" s="82"/>
      <c r="P34" s="16"/>
      <c r="Q34" s="15"/>
      <c r="R34" s="80"/>
    </row>
    <row r="35" spans="1:18" ht="18.75" x14ac:dyDescent="0.3">
      <c r="A35" s="106">
        <v>1</v>
      </c>
      <c r="B35" s="109" t="s">
        <v>139</v>
      </c>
      <c r="C35" s="49" t="s">
        <v>140</v>
      </c>
      <c r="D35" s="19">
        <v>36.869999999999997</v>
      </c>
      <c r="E35" s="13"/>
      <c r="F35" s="19">
        <f>SUM(D35+E35)</f>
        <v>36.869999999999997</v>
      </c>
      <c r="G35" s="78">
        <v>1</v>
      </c>
      <c r="H35" s="15">
        <v>56</v>
      </c>
      <c r="I35" s="49">
        <v>5</v>
      </c>
      <c r="J35" s="19">
        <f t="shared" ref="J35:J36" si="14">SUM(H35+I35)</f>
        <v>61</v>
      </c>
      <c r="K35" s="78">
        <v>1</v>
      </c>
      <c r="L35" s="25">
        <v>34.79</v>
      </c>
      <c r="M35" s="49"/>
      <c r="N35" s="19">
        <f t="shared" ref="N35:N36" si="15">SUM(L35+M35)</f>
        <v>34.79</v>
      </c>
      <c r="O35" s="78">
        <v>1</v>
      </c>
      <c r="P35" s="16"/>
      <c r="Q35" s="15">
        <f t="shared" ref="Q35:Q36" si="16">SUM(F35+J35+N35)</f>
        <v>132.66</v>
      </c>
      <c r="R35" s="98">
        <v>1</v>
      </c>
    </row>
    <row r="36" spans="1:18" ht="18.75" x14ac:dyDescent="0.3">
      <c r="A36" s="106">
        <v>2</v>
      </c>
      <c r="B36" s="109" t="s">
        <v>154</v>
      </c>
      <c r="C36" s="49" t="s">
        <v>155</v>
      </c>
      <c r="D36" s="19">
        <v>39.380000000000003</v>
      </c>
      <c r="E36" s="13"/>
      <c r="F36" s="19">
        <f>SUM(D36+E36)</f>
        <v>39.380000000000003</v>
      </c>
      <c r="G36" s="78">
        <v>2</v>
      </c>
      <c r="H36" s="15">
        <v>62.72</v>
      </c>
      <c r="I36" s="49">
        <v>5</v>
      </c>
      <c r="J36" s="19">
        <f t="shared" si="14"/>
        <v>67.72</v>
      </c>
      <c r="K36" s="78">
        <v>2</v>
      </c>
      <c r="L36" s="25">
        <v>50.66</v>
      </c>
      <c r="M36" s="49">
        <v>35</v>
      </c>
      <c r="N36" s="19">
        <f t="shared" si="15"/>
        <v>85.66</v>
      </c>
      <c r="O36" s="78">
        <v>2</v>
      </c>
      <c r="P36" s="16"/>
      <c r="Q36" s="15">
        <f t="shared" si="16"/>
        <v>192.76</v>
      </c>
      <c r="R36" s="97">
        <v>2</v>
      </c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34:G34"/>
    <mergeCell ref="L5:N5"/>
    <mergeCell ref="O5:O6"/>
    <mergeCell ref="B7:G7"/>
    <mergeCell ref="B13:G13"/>
    <mergeCell ref="B18:G18"/>
    <mergeCell ref="B28:G2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22" workbookViewId="0">
      <selection activeCell="V6" sqref="V6"/>
    </sheetView>
  </sheetViews>
  <sheetFormatPr defaultRowHeight="15" x14ac:dyDescent="0.25"/>
  <cols>
    <col min="1" max="1" width="5.28515625" customWidth="1"/>
    <col min="2" max="2" width="19.140625" customWidth="1"/>
    <col min="3" max="3" width="10" customWidth="1"/>
    <col min="4" max="4" width="7.28515625" customWidth="1"/>
    <col min="5" max="5" width="5.140625" customWidth="1"/>
    <col min="6" max="6" width="7.28515625" customWidth="1"/>
    <col min="7" max="7" width="5" customWidth="1"/>
    <col min="8" max="8" width="6.85546875" customWidth="1"/>
    <col min="9" max="9" width="5.140625" customWidth="1"/>
    <col min="10" max="10" width="6.7109375" customWidth="1"/>
    <col min="11" max="11" width="5.140625" customWidth="1"/>
    <col min="12" max="12" width="7" customWidth="1"/>
    <col min="13" max="13" width="4.85546875" customWidth="1"/>
    <col min="14" max="14" width="7.7109375" customWidth="1"/>
    <col min="15" max="15" width="5.140625" customWidth="1"/>
    <col min="16" max="16" width="4.5703125" customWidth="1"/>
    <col min="17" max="17" width="8.5703125" customWidth="1"/>
    <col min="18" max="18" width="5.42578125" customWidth="1"/>
  </cols>
  <sheetData>
    <row r="1" spans="1:18" ht="18.75" x14ac:dyDescent="0.3">
      <c r="A1" s="111"/>
      <c r="B1" s="186" t="s">
        <v>79</v>
      </c>
      <c r="C1" s="186"/>
      <c r="D1" s="186"/>
      <c r="E1" s="186"/>
      <c r="F1" s="186"/>
      <c r="G1" s="186"/>
      <c r="H1" s="186"/>
      <c r="I1" s="186"/>
      <c r="J1" s="186"/>
      <c r="K1" s="186"/>
      <c r="L1" s="111"/>
      <c r="M1" s="111"/>
      <c r="N1" s="111"/>
      <c r="O1" s="111"/>
      <c r="P1" s="111"/>
      <c r="Q1" s="111"/>
      <c r="R1" s="111"/>
    </row>
    <row r="2" spans="1:18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8.75" x14ac:dyDescent="0.3">
      <c r="A3" s="200" t="s">
        <v>181</v>
      </c>
      <c r="B3" s="200"/>
      <c r="C3" s="200"/>
      <c r="D3" s="200"/>
      <c r="E3" s="200"/>
      <c r="F3" s="200"/>
      <c r="G3" s="200"/>
      <c r="H3" s="111"/>
      <c r="I3" s="111"/>
      <c r="J3" s="111"/>
      <c r="K3" s="111"/>
      <c r="L3" s="201" t="s">
        <v>182</v>
      </c>
      <c r="M3" s="200"/>
      <c r="N3" s="200"/>
      <c r="O3" s="200"/>
      <c r="P3" s="200"/>
      <c r="Q3" s="200"/>
      <c r="R3" s="200"/>
    </row>
    <row r="4" spans="1:18" ht="15.75" thickBot="1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5.75" thickTop="1" x14ac:dyDescent="0.25">
      <c r="A5" s="202" t="s">
        <v>80</v>
      </c>
      <c r="B5" s="204" t="s">
        <v>81</v>
      </c>
      <c r="C5" s="206" t="s">
        <v>82</v>
      </c>
      <c r="D5" s="208" t="s">
        <v>83</v>
      </c>
      <c r="E5" s="208"/>
      <c r="F5" s="208"/>
      <c r="G5" s="209" t="s">
        <v>12</v>
      </c>
      <c r="H5" s="211" t="s">
        <v>84</v>
      </c>
      <c r="I5" s="208"/>
      <c r="J5" s="208"/>
      <c r="K5" s="209" t="s">
        <v>12</v>
      </c>
      <c r="L5" s="211" t="s">
        <v>85</v>
      </c>
      <c r="M5" s="208"/>
      <c r="N5" s="208"/>
      <c r="O5" s="209" t="s">
        <v>12</v>
      </c>
      <c r="P5" s="69"/>
      <c r="Q5" s="5"/>
      <c r="R5" s="7"/>
    </row>
    <row r="6" spans="1:18" ht="69" x14ac:dyDescent="0.25">
      <c r="A6" s="203"/>
      <c r="B6" s="205"/>
      <c r="C6" s="207"/>
      <c r="D6" s="70" t="s">
        <v>86</v>
      </c>
      <c r="E6" s="70" t="s">
        <v>87</v>
      </c>
      <c r="F6" s="70" t="s">
        <v>88</v>
      </c>
      <c r="G6" s="210"/>
      <c r="H6" s="71" t="s">
        <v>86</v>
      </c>
      <c r="I6" s="70" t="s">
        <v>87</v>
      </c>
      <c r="J6" s="70" t="s">
        <v>88</v>
      </c>
      <c r="K6" s="210"/>
      <c r="L6" s="71" t="s">
        <v>86</v>
      </c>
      <c r="M6" s="70" t="s">
        <v>87</v>
      </c>
      <c r="N6" s="70" t="s">
        <v>88</v>
      </c>
      <c r="O6" s="210"/>
      <c r="P6" s="72" t="s">
        <v>89</v>
      </c>
      <c r="Q6" s="71" t="s">
        <v>90</v>
      </c>
      <c r="R6" s="70" t="s">
        <v>91</v>
      </c>
    </row>
    <row r="7" spans="1:18" ht="18.75" x14ac:dyDescent="0.25">
      <c r="A7" s="112"/>
      <c r="B7" s="215" t="s">
        <v>92</v>
      </c>
      <c r="C7" s="216"/>
      <c r="D7" s="216"/>
      <c r="E7" s="216"/>
      <c r="F7" s="216"/>
      <c r="G7" s="217"/>
      <c r="H7" s="71"/>
      <c r="I7" s="70"/>
      <c r="J7" s="70"/>
      <c r="K7" s="115"/>
      <c r="L7" s="71"/>
      <c r="M7" s="70"/>
      <c r="N7" s="70"/>
      <c r="O7" s="115"/>
      <c r="P7" s="75"/>
      <c r="Q7" s="71"/>
      <c r="R7" s="70"/>
    </row>
    <row r="8" spans="1:18" ht="15.75" x14ac:dyDescent="0.25">
      <c r="A8" s="114">
        <v>1</v>
      </c>
      <c r="B8" s="77" t="s">
        <v>93</v>
      </c>
      <c r="C8" s="49" t="s">
        <v>94</v>
      </c>
      <c r="D8" s="19">
        <v>42.91</v>
      </c>
      <c r="E8" s="49"/>
      <c r="F8" s="19">
        <f t="shared" ref="F8:F13" si="0">SUM(D8:E8)</f>
        <v>42.91</v>
      </c>
      <c r="G8" s="78">
        <v>6</v>
      </c>
      <c r="H8" s="15">
        <v>71.97</v>
      </c>
      <c r="I8" s="49"/>
      <c r="J8" s="19">
        <f t="shared" ref="J8:J13" si="1">SUM(H8:I8)</f>
        <v>71.97</v>
      </c>
      <c r="K8" s="78">
        <v>4</v>
      </c>
      <c r="L8" s="15">
        <v>43.38</v>
      </c>
      <c r="M8" s="49"/>
      <c r="N8" s="19">
        <f t="shared" ref="N8:N13" si="2">SUM(L8:M8)</f>
        <v>43.38</v>
      </c>
      <c r="O8" s="78">
        <v>3</v>
      </c>
      <c r="P8" s="79"/>
      <c r="Q8" s="15">
        <f t="shared" ref="Q8" si="3">SUM(F8+J8+N8)</f>
        <v>158.26</v>
      </c>
      <c r="R8" s="80">
        <v>4</v>
      </c>
    </row>
    <row r="9" spans="1:18" ht="15.75" x14ac:dyDescent="0.25">
      <c r="A9" s="114">
        <v>2</v>
      </c>
      <c r="B9" s="77" t="s">
        <v>113</v>
      </c>
      <c r="C9" s="49" t="s">
        <v>114</v>
      </c>
      <c r="D9" s="13">
        <v>39.659999999999997</v>
      </c>
      <c r="E9" s="49"/>
      <c r="F9" s="19">
        <f t="shared" si="0"/>
        <v>39.659999999999997</v>
      </c>
      <c r="G9" s="78">
        <v>5</v>
      </c>
      <c r="H9" s="15">
        <v>78.75</v>
      </c>
      <c r="I9" s="49">
        <v>10</v>
      </c>
      <c r="J9" s="19">
        <f t="shared" si="1"/>
        <v>88.75</v>
      </c>
      <c r="K9" s="78">
        <v>6</v>
      </c>
      <c r="L9" s="25"/>
      <c r="M9" s="49"/>
      <c r="N9" s="19" t="s">
        <v>195</v>
      </c>
      <c r="O9" s="78">
        <v>6</v>
      </c>
      <c r="P9" s="79"/>
      <c r="Q9" s="15" t="s">
        <v>195</v>
      </c>
      <c r="R9" s="80">
        <v>6</v>
      </c>
    </row>
    <row r="10" spans="1:18" ht="18.75" x14ac:dyDescent="0.3">
      <c r="A10" s="114">
        <v>3</v>
      </c>
      <c r="B10" s="77" t="s">
        <v>143</v>
      </c>
      <c r="C10" s="49" t="s">
        <v>105</v>
      </c>
      <c r="D10" s="19">
        <v>31.6</v>
      </c>
      <c r="E10" s="49"/>
      <c r="F10" s="19">
        <f t="shared" si="0"/>
        <v>31.6</v>
      </c>
      <c r="G10" s="78">
        <v>1</v>
      </c>
      <c r="H10" s="15">
        <v>78.680000000000007</v>
      </c>
      <c r="I10" s="49">
        <v>5</v>
      </c>
      <c r="J10" s="19">
        <f t="shared" si="1"/>
        <v>83.68</v>
      </c>
      <c r="K10" s="78">
        <v>5</v>
      </c>
      <c r="L10" s="25">
        <v>40.07</v>
      </c>
      <c r="M10" s="49"/>
      <c r="N10" s="19">
        <f t="shared" si="2"/>
        <v>40.07</v>
      </c>
      <c r="O10" s="78">
        <v>2</v>
      </c>
      <c r="P10" s="79"/>
      <c r="Q10" s="15">
        <f>SUM(F10+J10+N10)</f>
        <v>155.35</v>
      </c>
      <c r="R10" s="124">
        <v>2</v>
      </c>
    </row>
    <row r="11" spans="1:18" ht="18.75" x14ac:dyDescent="0.3">
      <c r="A11" s="114">
        <v>4</v>
      </c>
      <c r="B11" s="77" t="s">
        <v>99</v>
      </c>
      <c r="C11" s="49" t="s">
        <v>100</v>
      </c>
      <c r="D11" s="19">
        <v>31.88</v>
      </c>
      <c r="E11" s="49"/>
      <c r="F11" s="19">
        <f t="shared" si="0"/>
        <v>31.88</v>
      </c>
      <c r="G11" s="78">
        <v>2</v>
      </c>
      <c r="H11" s="15">
        <v>50.03</v>
      </c>
      <c r="I11" s="49"/>
      <c r="J11" s="19">
        <f t="shared" si="1"/>
        <v>50.03</v>
      </c>
      <c r="K11" s="78">
        <v>1</v>
      </c>
      <c r="L11" s="25">
        <v>32.72</v>
      </c>
      <c r="M11" s="49"/>
      <c r="N11" s="19">
        <f t="shared" si="2"/>
        <v>32.72</v>
      </c>
      <c r="O11" s="78">
        <v>1</v>
      </c>
      <c r="P11" s="79"/>
      <c r="Q11" s="15">
        <f>SUM(F11+J11+N11)</f>
        <v>114.63</v>
      </c>
      <c r="R11" s="98">
        <v>1</v>
      </c>
    </row>
    <row r="12" spans="1:18" ht="15.75" x14ac:dyDescent="0.25">
      <c r="A12" s="114">
        <v>5</v>
      </c>
      <c r="B12" s="77" t="s">
        <v>125</v>
      </c>
      <c r="C12" s="49" t="s">
        <v>126</v>
      </c>
      <c r="D12" s="19">
        <v>38.65</v>
      </c>
      <c r="E12" s="49"/>
      <c r="F12" s="19">
        <f t="shared" si="0"/>
        <v>38.65</v>
      </c>
      <c r="G12" s="78">
        <v>4</v>
      </c>
      <c r="H12" s="15">
        <v>69.03</v>
      </c>
      <c r="I12" s="49"/>
      <c r="J12" s="19">
        <f t="shared" si="1"/>
        <v>69.03</v>
      </c>
      <c r="K12" s="78">
        <v>3</v>
      </c>
      <c r="L12" s="15">
        <v>39.22</v>
      </c>
      <c r="M12" s="49">
        <v>30</v>
      </c>
      <c r="N12" s="19">
        <f t="shared" si="2"/>
        <v>69.22</v>
      </c>
      <c r="O12" s="78">
        <v>4</v>
      </c>
      <c r="P12" s="79"/>
      <c r="Q12" s="15">
        <f t="shared" ref="Q12:Q13" si="4">SUM(F12+J12+N12)</f>
        <v>176.9</v>
      </c>
      <c r="R12" s="80">
        <v>5</v>
      </c>
    </row>
    <row r="13" spans="1:18" ht="18.75" x14ac:dyDescent="0.3">
      <c r="A13" s="114">
        <v>6</v>
      </c>
      <c r="B13" s="77" t="s">
        <v>127</v>
      </c>
      <c r="C13" s="49" t="s">
        <v>128</v>
      </c>
      <c r="D13" s="19">
        <v>33.799999999999997</v>
      </c>
      <c r="E13" s="49"/>
      <c r="F13" s="19">
        <f t="shared" si="0"/>
        <v>33.799999999999997</v>
      </c>
      <c r="G13" s="78">
        <v>3</v>
      </c>
      <c r="H13" s="15">
        <v>52.28</v>
      </c>
      <c r="I13" s="49"/>
      <c r="J13" s="19">
        <f t="shared" si="1"/>
        <v>52.28</v>
      </c>
      <c r="K13" s="78">
        <v>2</v>
      </c>
      <c r="L13" s="25">
        <v>40.19</v>
      </c>
      <c r="M13" s="49">
        <v>30</v>
      </c>
      <c r="N13" s="19">
        <f t="shared" si="2"/>
        <v>70.19</v>
      </c>
      <c r="O13" s="78">
        <v>5</v>
      </c>
      <c r="P13" s="79"/>
      <c r="Q13" s="15">
        <f t="shared" si="4"/>
        <v>156.26999999999998</v>
      </c>
      <c r="R13" s="102">
        <v>3</v>
      </c>
    </row>
    <row r="14" spans="1:18" ht="15.75" x14ac:dyDescent="0.25">
      <c r="A14" s="114"/>
      <c r="B14" s="81"/>
      <c r="C14" s="13"/>
      <c r="D14" s="13"/>
      <c r="E14" s="13"/>
      <c r="F14" s="19"/>
      <c r="G14" s="82"/>
      <c r="H14" s="25"/>
      <c r="I14" s="13"/>
      <c r="J14" s="19"/>
      <c r="K14" s="82"/>
      <c r="L14" s="25"/>
      <c r="M14" s="13"/>
      <c r="N14" s="19"/>
      <c r="O14" s="82"/>
      <c r="P14" s="83"/>
      <c r="Q14" s="15"/>
      <c r="R14" s="80"/>
    </row>
    <row r="15" spans="1:18" ht="18.75" x14ac:dyDescent="0.3">
      <c r="A15" s="114"/>
      <c r="B15" s="218" t="s">
        <v>101</v>
      </c>
      <c r="C15" s="219"/>
      <c r="D15" s="219"/>
      <c r="E15" s="219"/>
      <c r="F15" s="219"/>
      <c r="G15" s="220"/>
      <c r="H15" s="25"/>
      <c r="I15" s="13"/>
      <c r="J15" s="19"/>
      <c r="K15" s="82"/>
      <c r="L15" s="25"/>
      <c r="M15" s="13"/>
      <c r="N15" s="19"/>
      <c r="O15" s="82"/>
      <c r="P15" s="83"/>
      <c r="Q15" s="15"/>
      <c r="R15" s="80"/>
    </row>
    <row r="16" spans="1:18" ht="18.75" x14ac:dyDescent="0.3">
      <c r="A16" s="114">
        <v>1</v>
      </c>
      <c r="B16" s="84" t="s">
        <v>108</v>
      </c>
      <c r="C16" s="49" t="s">
        <v>109</v>
      </c>
      <c r="D16" s="19">
        <v>31.07</v>
      </c>
      <c r="E16" s="49"/>
      <c r="F16" s="19">
        <f>SUM(D16+E16)</f>
        <v>31.07</v>
      </c>
      <c r="G16" s="78">
        <v>2</v>
      </c>
      <c r="H16" s="15">
        <v>59.6</v>
      </c>
      <c r="I16" s="49">
        <v>5</v>
      </c>
      <c r="J16" s="19">
        <f t="shared" ref="J16:J20" si="5">SUM(H16+I16)</f>
        <v>64.599999999999994</v>
      </c>
      <c r="K16" s="78">
        <v>2</v>
      </c>
      <c r="L16" s="15">
        <v>30.37</v>
      </c>
      <c r="M16" s="49">
        <v>5</v>
      </c>
      <c r="N16" s="19">
        <f t="shared" ref="N16:N20" si="6">SUM(L16+M16)</f>
        <v>35.370000000000005</v>
      </c>
      <c r="O16" s="78">
        <v>1</v>
      </c>
      <c r="P16" s="79"/>
      <c r="Q16" s="15">
        <f t="shared" ref="Q16:Q20" si="7">SUM(F16+J16+N16)</f>
        <v>131.04</v>
      </c>
      <c r="R16" s="124">
        <v>2</v>
      </c>
    </row>
    <row r="17" spans="1:18" ht="18.75" x14ac:dyDescent="0.3">
      <c r="A17" s="114">
        <v>2</v>
      </c>
      <c r="B17" s="84" t="s">
        <v>95</v>
      </c>
      <c r="C17" s="49" t="s">
        <v>96</v>
      </c>
      <c r="D17" s="19">
        <v>34.409999999999997</v>
      </c>
      <c r="E17" s="49"/>
      <c r="F17" s="19">
        <f>SUM(D17+E17)</f>
        <v>34.409999999999997</v>
      </c>
      <c r="G17" s="78">
        <v>4</v>
      </c>
      <c r="H17" s="15">
        <v>68.25</v>
      </c>
      <c r="I17" s="49">
        <v>10</v>
      </c>
      <c r="J17" s="19">
        <f t="shared" si="5"/>
        <v>78.25</v>
      </c>
      <c r="K17" s="78">
        <v>3</v>
      </c>
      <c r="L17" s="15">
        <v>39.78</v>
      </c>
      <c r="M17" s="49">
        <v>5</v>
      </c>
      <c r="N17" s="19">
        <f t="shared" si="6"/>
        <v>44.78</v>
      </c>
      <c r="O17" s="78">
        <v>5</v>
      </c>
      <c r="P17" s="79"/>
      <c r="Q17" s="15">
        <f t="shared" si="7"/>
        <v>157.44</v>
      </c>
      <c r="R17" s="102">
        <v>3</v>
      </c>
    </row>
    <row r="18" spans="1:18" s="111" customFormat="1" ht="15.75" x14ac:dyDescent="0.25">
      <c r="A18" s="114">
        <v>3</v>
      </c>
      <c r="B18" s="123" t="s">
        <v>183</v>
      </c>
      <c r="C18" s="49" t="s">
        <v>184</v>
      </c>
      <c r="D18" s="19">
        <v>31.21</v>
      </c>
      <c r="E18" s="49"/>
      <c r="F18" s="19">
        <f t="shared" ref="F18:F19" si="8">SUM(D18+E18)</f>
        <v>31.21</v>
      </c>
      <c r="G18" s="78">
        <v>3</v>
      </c>
      <c r="H18" s="15">
        <v>77.75</v>
      </c>
      <c r="I18" s="49">
        <v>10</v>
      </c>
      <c r="J18" s="19">
        <f t="shared" si="5"/>
        <v>87.75</v>
      </c>
      <c r="K18" s="78">
        <v>4</v>
      </c>
      <c r="L18" s="15">
        <v>42.69</v>
      </c>
      <c r="M18" s="49"/>
      <c r="N18" s="19">
        <f t="shared" si="6"/>
        <v>42.69</v>
      </c>
      <c r="O18" s="78">
        <v>4</v>
      </c>
      <c r="P18" s="79"/>
      <c r="Q18" s="15">
        <f t="shared" si="7"/>
        <v>161.65</v>
      </c>
      <c r="R18" s="80">
        <v>4</v>
      </c>
    </row>
    <row r="19" spans="1:18" s="111" customFormat="1" ht="15.75" x14ac:dyDescent="0.25">
      <c r="A19" s="114">
        <v>4</v>
      </c>
      <c r="B19" s="84" t="s">
        <v>183</v>
      </c>
      <c r="C19" s="49" t="s">
        <v>185</v>
      </c>
      <c r="D19" s="19">
        <v>38.82</v>
      </c>
      <c r="E19" s="49"/>
      <c r="F19" s="19">
        <f t="shared" si="8"/>
        <v>38.82</v>
      </c>
      <c r="G19" s="78">
        <v>5</v>
      </c>
      <c r="H19" s="15">
        <v>85.78</v>
      </c>
      <c r="I19" s="49">
        <v>20</v>
      </c>
      <c r="J19" s="19">
        <f t="shared" si="5"/>
        <v>105.78</v>
      </c>
      <c r="K19" s="78">
        <v>5</v>
      </c>
      <c r="L19" s="15">
        <v>33.369999999999997</v>
      </c>
      <c r="M19" s="49">
        <v>5</v>
      </c>
      <c r="N19" s="19">
        <f t="shared" si="6"/>
        <v>38.369999999999997</v>
      </c>
      <c r="O19" s="78">
        <v>2</v>
      </c>
      <c r="P19" s="79"/>
      <c r="Q19" s="15">
        <f t="shared" si="7"/>
        <v>182.97</v>
      </c>
      <c r="R19" s="80">
        <v>5</v>
      </c>
    </row>
    <row r="20" spans="1:18" ht="18.75" x14ac:dyDescent="0.3">
      <c r="A20" s="114">
        <v>5</v>
      </c>
      <c r="B20" s="84" t="s">
        <v>129</v>
      </c>
      <c r="C20" s="49" t="s">
        <v>130</v>
      </c>
      <c r="D20" s="19">
        <v>27.75</v>
      </c>
      <c r="E20" s="49"/>
      <c r="F20" s="19">
        <f>SUM(D20+E20)</f>
        <v>27.75</v>
      </c>
      <c r="G20" s="78">
        <v>1</v>
      </c>
      <c r="H20" s="15">
        <v>53.19</v>
      </c>
      <c r="I20" s="49"/>
      <c r="J20" s="19">
        <f t="shared" si="5"/>
        <v>53.19</v>
      </c>
      <c r="K20" s="78">
        <v>1</v>
      </c>
      <c r="L20" s="15">
        <v>35.130000000000003</v>
      </c>
      <c r="M20" s="49">
        <v>5</v>
      </c>
      <c r="N20" s="19">
        <f t="shared" si="6"/>
        <v>40.130000000000003</v>
      </c>
      <c r="O20" s="78">
        <v>3</v>
      </c>
      <c r="P20" s="79"/>
      <c r="Q20" s="15">
        <f t="shared" si="7"/>
        <v>121.07</v>
      </c>
      <c r="R20" s="98">
        <v>1</v>
      </c>
    </row>
    <row r="21" spans="1:18" ht="15.75" x14ac:dyDescent="0.25">
      <c r="A21" s="114"/>
      <c r="B21" s="81"/>
      <c r="C21" s="13"/>
      <c r="D21" s="13"/>
      <c r="E21" s="13"/>
      <c r="F21" s="19"/>
      <c r="G21" s="82"/>
      <c r="H21" s="25"/>
      <c r="I21" s="13"/>
      <c r="J21" s="19"/>
      <c r="K21" s="82"/>
      <c r="L21" s="25"/>
      <c r="M21" s="13"/>
      <c r="N21" s="19"/>
      <c r="O21" s="82"/>
      <c r="P21" s="83"/>
      <c r="Q21" s="15"/>
      <c r="R21" s="80"/>
    </row>
    <row r="22" spans="1:18" ht="18.75" x14ac:dyDescent="0.3">
      <c r="A22" s="114"/>
      <c r="B22" s="221" t="s">
        <v>110</v>
      </c>
      <c r="C22" s="222"/>
      <c r="D22" s="222"/>
      <c r="E22" s="222"/>
      <c r="F22" s="222"/>
      <c r="G22" s="223"/>
      <c r="H22" s="25"/>
      <c r="I22" s="13"/>
      <c r="J22" s="19"/>
      <c r="K22" s="82"/>
      <c r="L22" s="25"/>
      <c r="M22" s="13"/>
      <c r="N22" s="85"/>
      <c r="O22" s="82"/>
      <c r="P22" s="83"/>
      <c r="Q22" s="15"/>
      <c r="R22" s="80"/>
    </row>
    <row r="23" spans="1:18" ht="15.75" x14ac:dyDescent="0.25">
      <c r="A23" s="114">
        <v>1</v>
      </c>
      <c r="B23" s="86" t="s">
        <v>160</v>
      </c>
      <c r="C23" s="49" t="s">
        <v>162</v>
      </c>
      <c r="D23" s="87">
        <v>44.56</v>
      </c>
      <c r="E23" s="49"/>
      <c r="F23" s="19">
        <f>SUM(D23+E23)</f>
        <v>44.56</v>
      </c>
      <c r="G23" s="78">
        <v>5</v>
      </c>
      <c r="H23" s="15">
        <v>94.21</v>
      </c>
      <c r="I23" s="49"/>
      <c r="J23" s="19">
        <f t="shared" ref="J23:J34" si="9">SUM(H23+I23)</f>
        <v>94.21</v>
      </c>
      <c r="K23" s="78">
        <v>7</v>
      </c>
      <c r="L23" s="15">
        <v>44.38</v>
      </c>
      <c r="M23" s="49"/>
      <c r="N23" s="88">
        <f>SUM(L23+M23)</f>
        <v>44.38</v>
      </c>
      <c r="O23" s="89">
        <v>5</v>
      </c>
      <c r="P23" s="116"/>
      <c r="Q23" s="15">
        <f t="shared" ref="Q23:Q29" si="10">SUM(F23+J23+N23+P23)</f>
        <v>183.14999999999998</v>
      </c>
      <c r="R23" s="80">
        <v>4</v>
      </c>
    </row>
    <row r="24" spans="1:18" ht="15.75" x14ac:dyDescent="0.25">
      <c r="A24" s="114">
        <v>2</v>
      </c>
      <c r="B24" s="86" t="s">
        <v>186</v>
      </c>
      <c r="C24" s="49" t="s">
        <v>166</v>
      </c>
      <c r="D24" s="13">
        <v>33.81</v>
      </c>
      <c r="E24" s="49"/>
      <c r="F24" s="19" t="s">
        <v>194</v>
      </c>
      <c r="G24" s="78">
        <v>7</v>
      </c>
      <c r="H24" s="25">
        <v>81.38</v>
      </c>
      <c r="I24" s="49"/>
      <c r="J24" s="19">
        <f t="shared" si="9"/>
        <v>81.38</v>
      </c>
      <c r="K24" s="78">
        <v>4</v>
      </c>
      <c r="L24" s="15">
        <v>43.09</v>
      </c>
      <c r="M24" s="49"/>
      <c r="N24" s="19">
        <f>SUM(L24:M24)</f>
        <v>43.09</v>
      </c>
      <c r="O24" s="78">
        <v>3</v>
      </c>
      <c r="P24" s="16"/>
      <c r="Q24" s="15" t="s">
        <v>193</v>
      </c>
      <c r="R24" s="80">
        <v>7</v>
      </c>
    </row>
    <row r="25" spans="1:18" ht="15.75" x14ac:dyDescent="0.25">
      <c r="A25" s="114">
        <v>3</v>
      </c>
      <c r="B25" s="86" t="s">
        <v>132</v>
      </c>
      <c r="C25" s="49" t="s">
        <v>133</v>
      </c>
      <c r="D25" s="19">
        <v>37.119999999999997</v>
      </c>
      <c r="E25" s="49"/>
      <c r="F25" s="19">
        <f>SUM(D25+E25)</f>
        <v>37.119999999999997</v>
      </c>
      <c r="G25" s="78">
        <v>4</v>
      </c>
      <c r="H25" s="15">
        <v>82.26</v>
      </c>
      <c r="I25" s="49"/>
      <c r="J25" s="19">
        <f t="shared" si="9"/>
        <v>82.26</v>
      </c>
      <c r="K25" s="78">
        <v>6</v>
      </c>
      <c r="L25" s="15">
        <v>54.09</v>
      </c>
      <c r="M25" s="49">
        <v>30</v>
      </c>
      <c r="N25" s="19">
        <f>SUM(L25:M25)</f>
        <v>84.09</v>
      </c>
      <c r="O25" s="78">
        <v>7</v>
      </c>
      <c r="P25" s="16"/>
      <c r="Q25" s="15">
        <f t="shared" si="10"/>
        <v>203.47</v>
      </c>
      <c r="R25" s="80">
        <v>6</v>
      </c>
    </row>
    <row r="26" spans="1:18" ht="18.75" x14ac:dyDescent="0.3">
      <c r="A26" s="114">
        <v>4</v>
      </c>
      <c r="B26" s="86" t="s">
        <v>161</v>
      </c>
      <c r="C26" s="49" t="s">
        <v>162</v>
      </c>
      <c r="D26" s="19">
        <v>33.4</v>
      </c>
      <c r="E26" s="49"/>
      <c r="F26" s="19">
        <f>SUM(D26+E26)</f>
        <v>33.4</v>
      </c>
      <c r="G26" s="78">
        <v>2</v>
      </c>
      <c r="H26" s="15">
        <v>76.650000000000006</v>
      </c>
      <c r="I26" s="49">
        <v>5</v>
      </c>
      <c r="J26" s="19">
        <f>SUM(H26+I26)</f>
        <v>81.650000000000006</v>
      </c>
      <c r="K26" s="78">
        <v>5</v>
      </c>
      <c r="L26" s="25">
        <v>34.03</v>
      </c>
      <c r="M26" s="49"/>
      <c r="N26" s="19">
        <f t="shared" ref="N26:N34" si="11">SUM(L26+M26)</f>
        <v>34.03</v>
      </c>
      <c r="O26" s="78">
        <v>1</v>
      </c>
      <c r="P26" s="16"/>
      <c r="Q26" s="15">
        <f t="shared" si="10"/>
        <v>149.08000000000001</v>
      </c>
      <c r="R26" s="124">
        <v>2</v>
      </c>
    </row>
    <row r="27" spans="1:18" ht="15.75" x14ac:dyDescent="0.25">
      <c r="A27" s="114">
        <v>5</v>
      </c>
      <c r="B27" s="86" t="s">
        <v>187</v>
      </c>
      <c r="C27" s="49" t="s">
        <v>188</v>
      </c>
      <c r="D27" s="19">
        <v>35</v>
      </c>
      <c r="E27" s="49">
        <v>10</v>
      </c>
      <c r="F27" s="19">
        <f t="shared" ref="F27:F29" si="12">SUM(D27+E27)</f>
        <v>45</v>
      </c>
      <c r="G27" s="78">
        <v>6</v>
      </c>
      <c r="H27" s="15">
        <v>74.84</v>
      </c>
      <c r="I27" s="49">
        <v>5</v>
      </c>
      <c r="J27" s="19">
        <f t="shared" ref="J27:J29" si="13">SUM(H27+I27)</f>
        <v>79.84</v>
      </c>
      <c r="K27" s="78">
        <v>3</v>
      </c>
      <c r="L27" s="15">
        <v>27</v>
      </c>
      <c r="M27" s="49">
        <v>30</v>
      </c>
      <c r="N27" s="19">
        <f t="shared" si="11"/>
        <v>57</v>
      </c>
      <c r="O27" s="78">
        <v>6</v>
      </c>
      <c r="P27" s="16">
        <v>15</v>
      </c>
      <c r="Q27" s="15">
        <f t="shared" si="10"/>
        <v>196.84</v>
      </c>
      <c r="R27" s="80">
        <v>5</v>
      </c>
    </row>
    <row r="28" spans="1:18" ht="18.75" x14ac:dyDescent="0.3">
      <c r="A28" s="114">
        <v>6</v>
      </c>
      <c r="B28" s="86" t="s">
        <v>174</v>
      </c>
      <c r="C28" s="49" t="s">
        <v>175</v>
      </c>
      <c r="D28" s="19">
        <v>32.92</v>
      </c>
      <c r="E28" s="49"/>
      <c r="F28" s="19">
        <f t="shared" si="12"/>
        <v>32.92</v>
      </c>
      <c r="G28" s="78">
        <v>1</v>
      </c>
      <c r="H28" s="15">
        <v>72.900000000000006</v>
      </c>
      <c r="I28" s="49"/>
      <c r="J28" s="19">
        <f t="shared" si="13"/>
        <v>72.900000000000006</v>
      </c>
      <c r="K28" s="78">
        <v>2</v>
      </c>
      <c r="L28" s="15">
        <v>35.5</v>
      </c>
      <c r="M28" s="49"/>
      <c r="N28" s="19">
        <f t="shared" si="11"/>
        <v>35.5</v>
      </c>
      <c r="O28" s="78">
        <v>2</v>
      </c>
      <c r="P28" s="16"/>
      <c r="Q28" s="15">
        <f t="shared" si="10"/>
        <v>141.32</v>
      </c>
      <c r="R28" s="98">
        <v>1</v>
      </c>
    </row>
    <row r="29" spans="1:18" ht="18.75" x14ac:dyDescent="0.3">
      <c r="A29" s="114">
        <v>7</v>
      </c>
      <c r="B29" s="86" t="s">
        <v>167</v>
      </c>
      <c r="C29" s="49" t="s">
        <v>153</v>
      </c>
      <c r="D29" s="19">
        <v>31.25</v>
      </c>
      <c r="E29" s="49">
        <v>5</v>
      </c>
      <c r="F29" s="19">
        <f t="shared" si="12"/>
        <v>36.25</v>
      </c>
      <c r="G29" s="78">
        <v>3</v>
      </c>
      <c r="H29" s="15">
        <v>63.25</v>
      </c>
      <c r="I29" s="49"/>
      <c r="J29" s="19">
        <f t="shared" si="13"/>
        <v>63.25</v>
      </c>
      <c r="K29" s="78">
        <v>1</v>
      </c>
      <c r="L29" s="25">
        <v>43.16</v>
      </c>
      <c r="M29" s="49"/>
      <c r="N29" s="19">
        <f t="shared" si="11"/>
        <v>43.16</v>
      </c>
      <c r="O29" s="78">
        <v>4</v>
      </c>
      <c r="P29" s="16">
        <v>15</v>
      </c>
      <c r="Q29" s="15">
        <f t="shared" si="10"/>
        <v>157.66</v>
      </c>
      <c r="R29" s="102">
        <v>3</v>
      </c>
    </row>
    <row r="30" spans="1:18" ht="15.75" x14ac:dyDescent="0.25">
      <c r="A30" s="114"/>
      <c r="B30" s="30"/>
      <c r="C30" s="13"/>
      <c r="D30" s="13"/>
      <c r="E30" s="13"/>
      <c r="F30" s="19"/>
      <c r="G30" s="82"/>
      <c r="H30" s="25"/>
      <c r="I30" s="13"/>
      <c r="J30" s="19"/>
      <c r="K30" s="82"/>
      <c r="L30" s="25"/>
      <c r="M30" s="13"/>
      <c r="N30" s="19"/>
      <c r="O30" s="82"/>
      <c r="P30" s="16"/>
      <c r="Q30" s="15"/>
      <c r="R30" s="80"/>
    </row>
    <row r="31" spans="1:18" ht="18.75" x14ac:dyDescent="0.3">
      <c r="A31" s="114"/>
      <c r="B31" s="212" t="s">
        <v>115</v>
      </c>
      <c r="C31" s="213"/>
      <c r="D31" s="213"/>
      <c r="E31" s="213"/>
      <c r="F31" s="213"/>
      <c r="G31" s="214"/>
      <c r="H31" s="25"/>
      <c r="I31" s="13"/>
      <c r="J31" s="19"/>
      <c r="K31" s="82"/>
      <c r="L31" s="25"/>
      <c r="M31" s="13"/>
      <c r="N31" s="19"/>
      <c r="O31" s="82"/>
      <c r="P31" s="16"/>
      <c r="Q31" s="15"/>
      <c r="R31" s="80"/>
    </row>
    <row r="32" spans="1:18" ht="18.75" x14ac:dyDescent="0.3">
      <c r="A32" s="92">
        <v>1</v>
      </c>
      <c r="B32" s="91" t="s">
        <v>118</v>
      </c>
      <c r="C32" s="49" t="s">
        <v>119</v>
      </c>
      <c r="D32" s="19">
        <v>33.78</v>
      </c>
      <c r="E32" s="49"/>
      <c r="F32" s="19">
        <f>SUM(D32+E32)</f>
        <v>33.78</v>
      </c>
      <c r="G32" s="93">
        <v>2</v>
      </c>
      <c r="H32" s="15">
        <v>59.53</v>
      </c>
      <c r="I32" s="49"/>
      <c r="J32" s="19">
        <f t="shared" si="9"/>
        <v>59.53</v>
      </c>
      <c r="K32" s="78">
        <v>1</v>
      </c>
      <c r="L32" s="25">
        <v>28.38</v>
      </c>
      <c r="M32" s="49"/>
      <c r="N32" s="19">
        <f t="shared" si="11"/>
        <v>28.38</v>
      </c>
      <c r="O32" s="78">
        <v>1</v>
      </c>
      <c r="P32" s="16"/>
      <c r="Q32" s="15">
        <f t="shared" ref="Q32:Q34" si="14">SUM(F32+J32+N32)</f>
        <v>121.69</v>
      </c>
      <c r="R32" s="98">
        <v>1</v>
      </c>
    </row>
    <row r="33" spans="1:18" ht="18.75" x14ac:dyDescent="0.3">
      <c r="A33" s="100">
        <v>2</v>
      </c>
      <c r="B33" s="91" t="s">
        <v>177</v>
      </c>
      <c r="C33" s="49" t="s">
        <v>156</v>
      </c>
      <c r="D33" s="19">
        <v>50.38</v>
      </c>
      <c r="E33" s="49"/>
      <c r="F33" s="19">
        <f t="shared" ref="F33:F34" si="15">SUM(D33+E33)</f>
        <v>50.38</v>
      </c>
      <c r="G33" s="93">
        <v>3</v>
      </c>
      <c r="H33" s="15">
        <v>76.16</v>
      </c>
      <c r="I33" s="49">
        <v>5</v>
      </c>
      <c r="J33" s="19">
        <f t="shared" si="9"/>
        <v>81.16</v>
      </c>
      <c r="K33" s="78">
        <v>3</v>
      </c>
      <c r="L33" s="15">
        <v>45.4</v>
      </c>
      <c r="M33" s="49"/>
      <c r="N33" s="19">
        <f t="shared" si="11"/>
        <v>45.4</v>
      </c>
      <c r="O33" s="78">
        <v>2</v>
      </c>
      <c r="P33" s="16"/>
      <c r="Q33" s="15">
        <f t="shared" si="14"/>
        <v>176.94</v>
      </c>
      <c r="R33" s="102">
        <v>3</v>
      </c>
    </row>
    <row r="34" spans="1:18" ht="18.75" x14ac:dyDescent="0.3">
      <c r="A34" s="100">
        <v>3</v>
      </c>
      <c r="B34" s="91" t="s">
        <v>157</v>
      </c>
      <c r="C34" s="49" t="s">
        <v>158</v>
      </c>
      <c r="D34" s="19">
        <v>32.28</v>
      </c>
      <c r="E34" s="49"/>
      <c r="F34" s="19">
        <f t="shared" si="15"/>
        <v>32.28</v>
      </c>
      <c r="G34" s="93">
        <v>1</v>
      </c>
      <c r="H34" s="15">
        <v>64.12</v>
      </c>
      <c r="I34" s="49">
        <v>10</v>
      </c>
      <c r="J34" s="19">
        <f t="shared" si="9"/>
        <v>74.12</v>
      </c>
      <c r="K34" s="78">
        <v>2</v>
      </c>
      <c r="L34" s="25">
        <v>29.06</v>
      </c>
      <c r="M34" s="49">
        <v>30</v>
      </c>
      <c r="N34" s="19">
        <f t="shared" si="11"/>
        <v>59.06</v>
      </c>
      <c r="O34" s="78">
        <v>3</v>
      </c>
      <c r="P34" s="16"/>
      <c r="Q34" s="15">
        <f t="shared" si="14"/>
        <v>165.46</v>
      </c>
      <c r="R34" s="124">
        <v>2</v>
      </c>
    </row>
    <row r="35" spans="1:18" ht="15.75" x14ac:dyDescent="0.25">
      <c r="A35" s="113"/>
      <c r="B35" s="95"/>
      <c r="C35" s="96"/>
      <c r="D35" s="20"/>
      <c r="E35" s="17"/>
      <c r="F35" s="20"/>
      <c r="G35" s="93"/>
      <c r="H35" s="15"/>
      <c r="I35" s="49"/>
      <c r="J35" s="19"/>
      <c r="K35" s="78"/>
      <c r="L35" s="25"/>
      <c r="M35" s="49"/>
      <c r="N35" s="19"/>
      <c r="O35" s="78"/>
      <c r="P35" s="16"/>
      <c r="Q35" s="15"/>
      <c r="R35" s="80"/>
    </row>
    <row r="36" spans="1:18" ht="18.75" x14ac:dyDescent="0.3">
      <c r="A36" s="114"/>
      <c r="B36" s="212" t="s">
        <v>120</v>
      </c>
      <c r="C36" s="213"/>
      <c r="D36" s="213"/>
      <c r="E36" s="213"/>
      <c r="F36" s="213"/>
      <c r="G36" s="214"/>
      <c r="H36" s="25"/>
      <c r="I36" s="13"/>
      <c r="J36" s="19"/>
      <c r="K36" s="82"/>
      <c r="L36" s="25"/>
      <c r="M36" s="13"/>
      <c r="N36" s="19"/>
      <c r="O36" s="82"/>
      <c r="P36" s="16"/>
      <c r="Q36" s="15"/>
      <c r="R36" s="80"/>
    </row>
    <row r="37" spans="1:18" ht="15.75" x14ac:dyDescent="0.25">
      <c r="A37" s="114">
        <v>1</v>
      </c>
      <c r="B37" s="109" t="s">
        <v>146</v>
      </c>
      <c r="C37" s="49" t="s">
        <v>133</v>
      </c>
      <c r="D37" s="19">
        <v>112.38</v>
      </c>
      <c r="E37" s="13"/>
      <c r="F37" s="19">
        <f>SUM(D37+E37)</f>
        <v>112.38</v>
      </c>
      <c r="G37" s="78">
        <v>7</v>
      </c>
      <c r="H37" s="15">
        <v>149.56</v>
      </c>
      <c r="I37" s="49">
        <v>20</v>
      </c>
      <c r="J37" s="19">
        <f t="shared" ref="J37:J43" si="16">SUM(H37+I37)</f>
        <v>169.56</v>
      </c>
      <c r="K37" s="78">
        <v>6</v>
      </c>
      <c r="L37" s="25">
        <v>41.66</v>
      </c>
      <c r="M37" s="49">
        <v>5</v>
      </c>
      <c r="N37" s="19">
        <f t="shared" ref="N37:N43" si="17">SUM(L37+M37)</f>
        <v>46.66</v>
      </c>
      <c r="O37" s="78">
        <v>3</v>
      </c>
      <c r="P37" s="16"/>
      <c r="Q37" s="15">
        <f t="shared" ref="Q37:Q41" si="18">SUM(F37+J37+N37)</f>
        <v>328.6</v>
      </c>
      <c r="R37" s="80">
        <v>5</v>
      </c>
    </row>
    <row r="38" spans="1:18" ht="15.75" x14ac:dyDescent="0.25">
      <c r="A38" s="114">
        <v>2</v>
      </c>
      <c r="B38" s="109" t="s">
        <v>147</v>
      </c>
      <c r="C38" s="49" t="s">
        <v>148</v>
      </c>
      <c r="D38" s="19">
        <v>82.44</v>
      </c>
      <c r="E38" s="13"/>
      <c r="F38" s="19">
        <f t="shared" ref="F38:F41" si="19">SUM(D38+E38)</f>
        <v>82.44</v>
      </c>
      <c r="G38" s="78">
        <v>6</v>
      </c>
      <c r="H38" s="15">
        <v>172.75</v>
      </c>
      <c r="I38" s="49"/>
      <c r="J38" s="19">
        <f t="shared" si="16"/>
        <v>172.75</v>
      </c>
      <c r="K38" s="78">
        <v>7</v>
      </c>
      <c r="L38" s="25">
        <v>59.06</v>
      </c>
      <c r="M38" s="49">
        <v>35</v>
      </c>
      <c r="N38" s="19">
        <f t="shared" si="17"/>
        <v>94.06</v>
      </c>
      <c r="O38" s="78">
        <v>6</v>
      </c>
      <c r="P38" s="16"/>
      <c r="Q38" s="15">
        <f t="shared" si="18"/>
        <v>349.25</v>
      </c>
      <c r="R38" s="80">
        <v>6</v>
      </c>
    </row>
    <row r="39" spans="1:18" ht="18.75" x14ac:dyDescent="0.3">
      <c r="A39" s="114">
        <v>3</v>
      </c>
      <c r="B39" s="109" t="s">
        <v>149</v>
      </c>
      <c r="C39" s="49" t="s">
        <v>121</v>
      </c>
      <c r="D39" s="19">
        <v>36.840000000000003</v>
      </c>
      <c r="E39" s="13">
        <v>5</v>
      </c>
      <c r="F39" s="19">
        <f t="shared" si="19"/>
        <v>41.84</v>
      </c>
      <c r="G39" s="78">
        <v>5</v>
      </c>
      <c r="H39" s="15">
        <v>61.5</v>
      </c>
      <c r="I39" s="49"/>
      <c r="J39" s="19">
        <f t="shared" si="16"/>
        <v>61.5</v>
      </c>
      <c r="K39" s="78">
        <v>2</v>
      </c>
      <c r="L39" s="25">
        <v>46.66</v>
      </c>
      <c r="M39" s="49"/>
      <c r="N39" s="19">
        <f t="shared" si="17"/>
        <v>46.66</v>
      </c>
      <c r="O39" s="78">
        <v>2</v>
      </c>
      <c r="P39" s="16"/>
      <c r="Q39" s="15">
        <f t="shared" si="18"/>
        <v>150</v>
      </c>
      <c r="R39" s="124">
        <v>2</v>
      </c>
    </row>
    <row r="40" spans="1:18" ht="15.75" x14ac:dyDescent="0.25">
      <c r="A40" s="114">
        <v>4</v>
      </c>
      <c r="B40" s="109" t="s">
        <v>189</v>
      </c>
      <c r="C40" s="49" t="s">
        <v>190</v>
      </c>
      <c r="D40" s="19">
        <v>28.54</v>
      </c>
      <c r="E40" s="13"/>
      <c r="F40" s="19">
        <f t="shared" si="19"/>
        <v>28.54</v>
      </c>
      <c r="G40" s="78">
        <v>1</v>
      </c>
      <c r="H40" s="15">
        <v>112.4</v>
      </c>
      <c r="I40" s="49">
        <v>35</v>
      </c>
      <c r="J40" s="19">
        <f t="shared" si="16"/>
        <v>147.4</v>
      </c>
      <c r="K40" s="78">
        <v>5</v>
      </c>
      <c r="L40" s="25">
        <v>23.4</v>
      </c>
      <c r="M40" s="49">
        <v>35</v>
      </c>
      <c r="N40" s="19">
        <f t="shared" si="17"/>
        <v>58.4</v>
      </c>
      <c r="O40" s="78">
        <v>5</v>
      </c>
      <c r="P40" s="16"/>
      <c r="Q40" s="15">
        <f t="shared" si="18"/>
        <v>234.34</v>
      </c>
      <c r="R40" s="80">
        <v>4</v>
      </c>
    </row>
    <row r="41" spans="1:18" ht="18.75" x14ac:dyDescent="0.3">
      <c r="A41" s="114">
        <v>5</v>
      </c>
      <c r="B41" s="109" t="s">
        <v>152</v>
      </c>
      <c r="C41" s="49" t="s">
        <v>153</v>
      </c>
      <c r="D41" s="19">
        <v>35.07</v>
      </c>
      <c r="E41" s="13"/>
      <c r="F41" s="19">
        <f t="shared" si="19"/>
        <v>35.07</v>
      </c>
      <c r="G41" s="78">
        <v>4</v>
      </c>
      <c r="H41" s="15">
        <v>68.31</v>
      </c>
      <c r="I41" s="49">
        <v>5</v>
      </c>
      <c r="J41" s="19">
        <f t="shared" si="16"/>
        <v>73.31</v>
      </c>
      <c r="K41" s="78">
        <v>3</v>
      </c>
      <c r="L41" s="25">
        <v>38.4</v>
      </c>
      <c r="M41" s="49">
        <v>15</v>
      </c>
      <c r="N41" s="19">
        <f t="shared" si="17"/>
        <v>53.4</v>
      </c>
      <c r="O41" s="78">
        <v>4</v>
      </c>
      <c r="P41" s="16"/>
      <c r="Q41" s="15">
        <f t="shared" si="18"/>
        <v>161.78</v>
      </c>
      <c r="R41" s="102">
        <v>3</v>
      </c>
    </row>
    <row r="42" spans="1:18" ht="15.75" x14ac:dyDescent="0.25">
      <c r="A42" s="114">
        <v>6</v>
      </c>
      <c r="B42" s="109" t="s">
        <v>154</v>
      </c>
      <c r="C42" s="49" t="s">
        <v>155</v>
      </c>
      <c r="D42" s="19">
        <v>32.26</v>
      </c>
      <c r="E42" s="13"/>
      <c r="F42" s="19">
        <f>SUM(D42+E42)</f>
        <v>32.26</v>
      </c>
      <c r="G42" s="78">
        <v>3</v>
      </c>
      <c r="H42" s="15">
        <v>100.81</v>
      </c>
      <c r="I42" s="49"/>
      <c r="J42" s="19">
        <f t="shared" si="16"/>
        <v>100.81</v>
      </c>
      <c r="K42" s="78">
        <v>4</v>
      </c>
      <c r="L42" s="25">
        <v>38.78</v>
      </c>
      <c r="M42" s="49"/>
      <c r="N42" s="19" t="s">
        <v>192</v>
      </c>
      <c r="O42" s="78">
        <v>7</v>
      </c>
      <c r="P42" s="16"/>
      <c r="Q42" s="15" t="s">
        <v>191</v>
      </c>
      <c r="R42" s="80">
        <v>7</v>
      </c>
    </row>
    <row r="43" spans="1:18" ht="18.75" x14ac:dyDescent="0.3">
      <c r="A43" s="114">
        <v>7</v>
      </c>
      <c r="B43" s="109" t="s">
        <v>122</v>
      </c>
      <c r="C43" s="49" t="s">
        <v>100</v>
      </c>
      <c r="D43" s="19">
        <v>29.95</v>
      </c>
      <c r="E43" s="13"/>
      <c r="F43" s="19">
        <f>SUM(D43+E43)</f>
        <v>29.95</v>
      </c>
      <c r="G43" s="78">
        <v>2</v>
      </c>
      <c r="H43" s="15">
        <v>61.32</v>
      </c>
      <c r="I43" s="49"/>
      <c r="J43" s="19">
        <f t="shared" si="16"/>
        <v>61.32</v>
      </c>
      <c r="K43" s="78">
        <v>1</v>
      </c>
      <c r="L43" s="25">
        <v>35.35</v>
      </c>
      <c r="M43" s="49">
        <v>5</v>
      </c>
      <c r="N43" s="19">
        <f t="shared" si="17"/>
        <v>40.35</v>
      </c>
      <c r="O43" s="78">
        <v>1</v>
      </c>
      <c r="P43" s="16"/>
      <c r="Q43" s="15">
        <f>SUM(F43+J43+N43+P43)</f>
        <v>131.62</v>
      </c>
      <c r="R43" s="98">
        <v>1</v>
      </c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36:G36"/>
    <mergeCell ref="L5:N5"/>
    <mergeCell ref="O5:O6"/>
    <mergeCell ref="B7:G7"/>
    <mergeCell ref="B15:G15"/>
    <mergeCell ref="B22:G22"/>
    <mergeCell ref="B31:G3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U8" sqref="U8"/>
    </sheetView>
  </sheetViews>
  <sheetFormatPr defaultRowHeight="15" x14ac:dyDescent="0.25"/>
  <cols>
    <col min="1" max="1" width="4.5703125" customWidth="1"/>
    <col min="2" max="2" width="16.85546875" customWidth="1"/>
    <col min="4" max="4" width="7.5703125" customWidth="1"/>
    <col min="5" max="5" width="4.42578125" customWidth="1"/>
    <col min="6" max="6" width="7.5703125" customWidth="1"/>
    <col min="7" max="7" width="4.5703125" customWidth="1"/>
    <col min="8" max="8" width="7" customWidth="1"/>
    <col min="9" max="9" width="6.42578125" customWidth="1"/>
    <col min="10" max="10" width="7.85546875" customWidth="1"/>
    <col min="11" max="11" width="5.5703125" customWidth="1"/>
    <col min="12" max="12" width="7.42578125" customWidth="1"/>
    <col min="13" max="13" width="5" customWidth="1"/>
    <col min="14" max="14" width="7.28515625" customWidth="1"/>
    <col min="15" max="15" width="5.140625" customWidth="1"/>
    <col min="16" max="16" width="4.28515625" customWidth="1"/>
    <col min="17" max="17" width="9" customWidth="1"/>
    <col min="18" max="18" width="6" customWidth="1"/>
  </cols>
  <sheetData>
    <row r="1" spans="1:18" ht="18.75" x14ac:dyDescent="0.3">
      <c r="A1" s="119"/>
      <c r="B1" s="186" t="s">
        <v>79</v>
      </c>
      <c r="C1" s="186"/>
      <c r="D1" s="186"/>
      <c r="E1" s="186"/>
      <c r="F1" s="186"/>
      <c r="G1" s="186"/>
      <c r="H1" s="186"/>
      <c r="I1" s="186"/>
      <c r="J1" s="186"/>
      <c r="K1" s="186"/>
      <c r="L1" s="119"/>
      <c r="M1" s="119"/>
      <c r="N1" s="119"/>
      <c r="O1" s="119"/>
      <c r="P1" s="119"/>
      <c r="Q1" s="119"/>
      <c r="R1" s="119"/>
    </row>
    <row r="2" spans="1:18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18.75" x14ac:dyDescent="0.3">
      <c r="A3" s="200" t="s">
        <v>196</v>
      </c>
      <c r="B3" s="200"/>
      <c r="C3" s="200"/>
      <c r="D3" s="200"/>
      <c r="E3" s="200"/>
      <c r="F3" s="200"/>
      <c r="G3" s="200"/>
      <c r="H3" s="119"/>
      <c r="I3" s="119"/>
      <c r="J3" s="119"/>
      <c r="K3" s="119"/>
      <c r="L3" s="201" t="s">
        <v>197</v>
      </c>
      <c r="M3" s="200"/>
      <c r="N3" s="200"/>
      <c r="O3" s="200"/>
      <c r="P3" s="200"/>
      <c r="Q3" s="200"/>
      <c r="R3" s="200"/>
    </row>
    <row r="4" spans="1:18" ht="15.75" thickBot="1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5.75" thickTop="1" x14ac:dyDescent="0.25">
      <c r="A5" s="202" t="s">
        <v>80</v>
      </c>
      <c r="B5" s="204" t="s">
        <v>81</v>
      </c>
      <c r="C5" s="206" t="s">
        <v>82</v>
      </c>
      <c r="D5" s="208" t="s">
        <v>83</v>
      </c>
      <c r="E5" s="208"/>
      <c r="F5" s="208"/>
      <c r="G5" s="209" t="s">
        <v>12</v>
      </c>
      <c r="H5" s="211" t="s">
        <v>84</v>
      </c>
      <c r="I5" s="208"/>
      <c r="J5" s="208"/>
      <c r="K5" s="209" t="s">
        <v>12</v>
      </c>
      <c r="L5" s="211" t="s">
        <v>85</v>
      </c>
      <c r="M5" s="208"/>
      <c r="N5" s="208"/>
      <c r="O5" s="209" t="s">
        <v>12</v>
      </c>
      <c r="P5" s="69"/>
      <c r="Q5" s="5"/>
      <c r="R5" s="7"/>
    </row>
    <row r="6" spans="1:18" ht="69" x14ac:dyDescent="0.25">
      <c r="A6" s="203"/>
      <c r="B6" s="205"/>
      <c r="C6" s="207"/>
      <c r="D6" s="70" t="s">
        <v>86</v>
      </c>
      <c r="E6" s="70" t="s">
        <v>87</v>
      </c>
      <c r="F6" s="70" t="s">
        <v>88</v>
      </c>
      <c r="G6" s="210"/>
      <c r="H6" s="71" t="s">
        <v>86</v>
      </c>
      <c r="I6" s="70" t="s">
        <v>87</v>
      </c>
      <c r="J6" s="70" t="s">
        <v>88</v>
      </c>
      <c r="K6" s="210"/>
      <c r="L6" s="71" t="s">
        <v>86</v>
      </c>
      <c r="M6" s="70" t="s">
        <v>87</v>
      </c>
      <c r="N6" s="70" t="s">
        <v>88</v>
      </c>
      <c r="O6" s="210"/>
      <c r="P6" s="72" t="s">
        <v>89</v>
      </c>
      <c r="Q6" s="71" t="s">
        <v>90</v>
      </c>
      <c r="R6" s="70" t="s">
        <v>91</v>
      </c>
    </row>
    <row r="7" spans="1:18" ht="18.75" x14ac:dyDescent="0.25">
      <c r="A7" s="120"/>
      <c r="B7" s="215" t="s">
        <v>92</v>
      </c>
      <c r="C7" s="216"/>
      <c r="D7" s="216"/>
      <c r="E7" s="216"/>
      <c r="F7" s="216"/>
      <c r="G7" s="217"/>
      <c r="H7" s="71"/>
      <c r="I7" s="70"/>
      <c r="J7" s="70"/>
      <c r="K7" s="118"/>
      <c r="L7" s="71"/>
      <c r="M7" s="70"/>
      <c r="N7" s="70"/>
      <c r="O7" s="118"/>
      <c r="P7" s="75"/>
      <c r="Q7" s="71"/>
      <c r="R7" s="70"/>
    </row>
    <row r="8" spans="1:18" ht="18.75" x14ac:dyDescent="0.3">
      <c r="A8" s="122">
        <v>1</v>
      </c>
      <c r="B8" s="77" t="s">
        <v>97</v>
      </c>
      <c r="C8" s="49" t="s">
        <v>98</v>
      </c>
      <c r="D8" s="19">
        <v>22.85</v>
      </c>
      <c r="E8" s="49"/>
      <c r="F8" s="19">
        <f t="shared" ref="F8:F11" si="0">SUM(D8:E8)</f>
        <v>22.85</v>
      </c>
      <c r="G8" s="78">
        <v>2</v>
      </c>
      <c r="H8" s="15">
        <v>54.91</v>
      </c>
      <c r="I8" s="49">
        <v>5</v>
      </c>
      <c r="J8" s="19">
        <f t="shared" ref="J8:J11" si="1">SUM(H8:I8)</f>
        <v>59.91</v>
      </c>
      <c r="K8" s="78">
        <v>2</v>
      </c>
      <c r="L8" s="15">
        <v>31.53</v>
      </c>
      <c r="M8" s="49"/>
      <c r="N8" s="19">
        <f t="shared" ref="N8:N11" si="2">SUM(L8:M8)</f>
        <v>31.53</v>
      </c>
      <c r="O8" s="78">
        <v>2</v>
      </c>
      <c r="P8" s="79"/>
      <c r="Q8" s="15">
        <f t="shared" ref="Q8" si="3">SUM(F8+J8+N8)</f>
        <v>114.28999999999999</v>
      </c>
      <c r="R8" s="124">
        <v>2</v>
      </c>
    </row>
    <row r="9" spans="1:18" ht="15.75" x14ac:dyDescent="0.25">
      <c r="A9" s="122">
        <v>2</v>
      </c>
      <c r="B9" s="77" t="s">
        <v>143</v>
      </c>
      <c r="C9" s="49" t="s">
        <v>105</v>
      </c>
      <c r="D9" s="19">
        <v>24.66</v>
      </c>
      <c r="E9" s="49"/>
      <c r="F9" s="19">
        <f t="shared" si="0"/>
        <v>24.66</v>
      </c>
      <c r="G9" s="78">
        <v>3</v>
      </c>
      <c r="H9" s="15">
        <v>101.65</v>
      </c>
      <c r="I9" s="49">
        <v>5</v>
      </c>
      <c r="J9" s="19">
        <f t="shared" si="1"/>
        <v>106.65</v>
      </c>
      <c r="K9" s="78">
        <v>4</v>
      </c>
      <c r="L9" s="25">
        <v>48.91</v>
      </c>
      <c r="M9" s="49">
        <v>25</v>
      </c>
      <c r="N9" s="19">
        <f t="shared" si="2"/>
        <v>73.91</v>
      </c>
      <c r="O9" s="78">
        <v>4</v>
      </c>
      <c r="P9" s="79"/>
      <c r="Q9" s="15">
        <f>SUM(F9+J9+N9)</f>
        <v>205.22</v>
      </c>
      <c r="R9" s="80">
        <v>4</v>
      </c>
    </row>
    <row r="10" spans="1:18" ht="18.75" x14ac:dyDescent="0.3">
      <c r="A10" s="122">
        <v>3</v>
      </c>
      <c r="B10" s="77" t="s">
        <v>99</v>
      </c>
      <c r="C10" s="49" t="s">
        <v>100</v>
      </c>
      <c r="D10" s="19">
        <v>21.5</v>
      </c>
      <c r="E10" s="49"/>
      <c r="F10" s="19">
        <f t="shared" si="0"/>
        <v>21.5</v>
      </c>
      <c r="G10" s="78">
        <v>1</v>
      </c>
      <c r="H10" s="15">
        <v>46.35</v>
      </c>
      <c r="I10" s="49">
        <v>5</v>
      </c>
      <c r="J10" s="19">
        <f t="shared" si="1"/>
        <v>51.35</v>
      </c>
      <c r="K10" s="78">
        <v>1</v>
      </c>
      <c r="L10" s="25">
        <v>24.13</v>
      </c>
      <c r="M10" s="49"/>
      <c r="N10" s="19">
        <f t="shared" si="2"/>
        <v>24.13</v>
      </c>
      <c r="O10" s="78">
        <v>1</v>
      </c>
      <c r="P10" s="79"/>
      <c r="Q10" s="15">
        <f>SUM(F10+J10+N10)</f>
        <v>96.97999999999999</v>
      </c>
      <c r="R10" s="98">
        <v>1</v>
      </c>
    </row>
    <row r="11" spans="1:18" ht="18.75" x14ac:dyDescent="0.3">
      <c r="A11" s="122">
        <v>4</v>
      </c>
      <c r="B11" s="77" t="s">
        <v>125</v>
      </c>
      <c r="C11" s="49" t="s">
        <v>126</v>
      </c>
      <c r="D11" s="19">
        <v>27.85</v>
      </c>
      <c r="E11" s="49">
        <v>15</v>
      </c>
      <c r="F11" s="19">
        <f t="shared" si="0"/>
        <v>42.85</v>
      </c>
      <c r="G11" s="78">
        <v>4</v>
      </c>
      <c r="H11" s="15">
        <v>64.63</v>
      </c>
      <c r="I11" s="49"/>
      <c r="J11" s="19">
        <f t="shared" si="1"/>
        <v>64.63</v>
      </c>
      <c r="K11" s="78">
        <v>3</v>
      </c>
      <c r="L11" s="15">
        <v>31.82</v>
      </c>
      <c r="M11" s="49">
        <v>30</v>
      </c>
      <c r="N11" s="19">
        <f t="shared" si="2"/>
        <v>61.82</v>
      </c>
      <c r="O11" s="78">
        <v>3</v>
      </c>
      <c r="P11" s="79"/>
      <c r="Q11" s="15">
        <f t="shared" ref="Q11" si="4">SUM(F11+J11+N11)</f>
        <v>169.29999999999998</v>
      </c>
      <c r="R11" s="102">
        <v>3</v>
      </c>
    </row>
    <row r="12" spans="1:18" ht="15.75" x14ac:dyDescent="0.25">
      <c r="A12" s="122"/>
      <c r="B12" s="81"/>
      <c r="C12" s="13"/>
      <c r="D12" s="13"/>
      <c r="E12" s="13"/>
      <c r="F12" s="19"/>
      <c r="G12" s="82"/>
      <c r="H12" s="25"/>
      <c r="I12" s="13"/>
      <c r="J12" s="19"/>
      <c r="K12" s="82"/>
      <c r="L12" s="25"/>
      <c r="M12" s="13"/>
      <c r="N12" s="19"/>
      <c r="O12" s="82"/>
      <c r="P12" s="83"/>
      <c r="Q12" s="15"/>
      <c r="R12" s="80"/>
    </row>
    <row r="13" spans="1:18" ht="18.75" x14ac:dyDescent="0.3">
      <c r="A13" s="122"/>
      <c r="B13" s="218" t="s">
        <v>101</v>
      </c>
      <c r="C13" s="219"/>
      <c r="D13" s="219"/>
      <c r="E13" s="219"/>
      <c r="F13" s="219"/>
      <c r="G13" s="220"/>
      <c r="H13" s="25"/>
      <c r="I13" s="13"/>
      <c r="J13" s="19"/>
      <c r="K13" s="82"/>
      <c r="L13" s="25"/>
      <c r="M13" s="13"/>
      <c r="N13" s="19"/>
      <c r="O13" s="82"/>
      <c r="P13" s="83"/>
      <c r="Q13" s="15"/>
      <c r="R13" s="80"/>
    </row>
    <row r="14" spans="1:18" ht="18.75" x14ac:dyDescent="0.3">
      <c r="A14" s="122">
        <v>1</v>
      </c>
      <c r="B14" s="84" t="s">
        <v>108</v>
      </c>
      <c r="C14" s="49" t="s">
        <v>109</v>
      </c>
      <c r="D14" s="19">
        <v>26.69</v>
      </c>
      <c r="E14" s="49"/>
      <c r="F14" s="19">
        <f>SUM(D14+E14)</f>
        <v>26.69</v>
      </c>
      <c r="G14" s="78">
        <v>2</v>
      </c>
      <c r="H14" s="15">
        <v>53.59</v>
      </c>
      <c r="I14" s="49">
        <v>5</v>
      </c>
      <c r="J14" s="19">
        <f t="shared" ref="J14:J16" si="5">SUM(H14+I14)</f>
        <v>58.59</v>
      </c>
      <c r="K14" s="78">
        <v>1</v>
      </c>
      <c r="L14" s="15">
        <v>27.35</v>
      </c>
      <c r="M14" s="49"/>
      <c r="N14" s="19">
        <f t="shared" ref="N14:N16" si="6">SUM(L14+M14)</f>
        <v>27.35</v>
      </c>
      <c r="O14" s="78">
        <v>2</v>
      </c>
      <c r="P14" s="79"/>
      <c r="Q14" s="15">
        <f t="shared" ref="Q14:Q16" si="7">SUM(F14+J14+N14)</f>
        <v>112.63</v>
      </c>
      <c r="R14" s="124">
        <v>2</v>
      </c>
    </row>
    <row r="15" spans="1:18" ht="18.75" x14ac:dyDescent="0.3">
      <c r="A15" s="122">
        <v>2</v>
      </c>
      <c r="B15" s="84" t="s">
        <v>95</v>
      </c>
      <c r="C15" s="49" t="s">
        <v>96</v>
      </c>
      <c r="D15" s="19">
        <v>27.18</v>
      </c>
      <c r="E15" s="49"/>
      <c r="F15" s="19">
        <f>SUM(D15+E15)</f>
        <v>27.18</v>
      </c>
      <c r="G15" s="78">
        <v>3</v>
      </c>
      <c r="H15" s="15">
        <v>59.56</v>
      </c>
      <c r="I15" s="49">
        <v>5</v>
      </c>
      <c r="J15" s="19">
        <f t="shared" si="5"/>
        <v>64.56</v>
      </c>
      <c r="K15" s="78">
        <v>3</v>
      </c>
      <c r="L15" s="15">
        <v>37.78</v>
      </c>
      <c r="M15" s="49"/>
      <c r="N15" s="19">
        <f t="shared" si="6"/>
        <v>37.78</v>
      </c>
      <c r="O15" s="78">
        <v>3</v>
      </c>
      <c r="P15" s="79"/>
      <c r="Q15" s="15">
        <f t="shared" si="7"/>
        <v>129.52000000000001</v>
      </c>
      <c r="R15" s="102">
        <v>3</v>
      </c>
    </row>
    <row r="16" spans="1:18" ht="18.75" x14ac:dyDescent="0.3">
      <c r="A16" s="122">
        <v>3</v>
      </c>
      <c r="B16" s="84" t="s">
        <v>129</v>
      </c>
      <c r="C16" s="49" t="s">
        <v>130</v>
      </c>
      <c r="D16" s="19">
        <v>22.1</v>
      </c>
      <c r="E16" s="49"/>
      <c r="F16" s="19">
        <f>SUM(D16+E16)</f>
        <v>22.1</v>
      </c>
      <c r="G16" s="78">
        <v>1</v>
      </c>
      <c r="H16" s="15">
        <v>49.5</v>
      </c>
      <c r="I16" s="49">
        <v>10</v>
      </c>
      <c r="J16" s="19">
        <f t="shared" si="5"/>
        <v>59.5</v>
      </c>
      <c r="K16" s="78">
        <v>2</v>
      </c>
      <c r="L16" s="15">
        <v>25.29</v>
      </c>
      <c r="M16" s="49"/>
      <c r="N16" s="19">
        <f t="shared" si="6"/>
        <v>25.29</v>
      </c>
      <c r="O16" s="78">
        <v>1</v>
      </c>
      <c r="P16" s="79"/>
      <c r="Q16" s="15">
        <f t="shared" si="7"/>
        <v>106.88999999999999</v>
      </c>
      <c r="R16" s="98">
        <v>1</v>
      </c>
    </row>
    <row r="17" spans="1:18" ht="15.75" x14ac:dyDescent="0.25">
      <c r="A17" s="122"/>
      <c r="B17" s="81"/>
      <c r="C17" s="13"/>
      <c r="D17" s="13"/>
      <c r="E17" s="13"/>
      <c r="F17" s="19"/>
      <c r="G17" s="82"/>
      <c r="H17" s="25"/>
      <c r="I17" s="13"/>
      <c r="J17" s="19"/>
      <c r="K17" s="82"/>
      <c r="L17" s="25"/>
      <c r="M17" s="13"/>
      <c r="N17" s="19"/>
      <c r="O17" s="82"/>
      <c r="P17" s="83"/>
      <c r="Q17" s="15"/>
      <c r="R17" s="80"/>
    </row>
    <row r="18" spans="1:18" ht="18.75" x14ac:dyDescent="0.3">
      <c r="A18" s="122"/>
      <c r="B18" s="221" t="s">
        <v>110</v>
      </c>
      <c r="C18" s="222"/>
      <c r="D18" s="222"/>
      <c r="E18" s="222"/>
      <c r="F18" s="222"/>
      <c r="G18" s="223"/>
      <c r="H18" s="25"/>
      <c r="I18" s="13"/>
      <c r="J18" s="19"/>
      <c r="K18" s="82"/>
      <c r="L18" s="25"/>
      <c r="M18" s="13"/>
      <c r="N18" s="85"/>
      <c r="O18" s="82"/>
      <c r="P18" s="83"/>
      <c r="Q18" s="15"/>
      <c r="R18" s="80"/>
    </row>
    <row r="19" spans="1:18" ht="18.75" x14ac:dyDescent="0.3">
      <c r="A19" s="122">
        <v>1</v>
      </c>
      <c r="B19" s="86" t="s">
        <v>198</v>
      </c>
      <c r="C19" s="49" t="s">
        <v>199</v>
      </c>
      <c r="D19" s="87">
        <v>39.369999999999997</v>
      </c>
      <c r="E19" s="49"/>
      <c r="F19" s="19">
        <f>SUM(D19+E19)</f>
        <v>39.369999999999997</v>
      </c>
      <c r="G19" s="78">
        <v>8</v>
      </c>
      <c r="H19" s="15">
        <v>78.94</v>
      </c>
      <c r="I19" s="49"/>
      <c r="J19" s="19">
        <f t="shared" ref="J19:J33" si="8">SUM(H19+I19)</f>
        <v>78.94</v>
      </c>
      <c r="K19" s="78">
        <v>5</v>
      </c>
      <c r="L19" s="15">
        <v>33.69</v>
      </c>
      <c r="M19" s="49"/>
      <c r="N19" s="88">
        <f>SUM(L19+M19)</f>
        <v>33.69</v>
      </c>
      <c r="O19" s="89">
        <v>3</v>
      </c>
      <c r="P19" s="117"/>
      <c r="Q19" s="15">
        <f t="shared" ref="Q19:Q28" si="9">SUM(F19+J19+N19+P19)</f>
        <v>152</v>
      </c>
      <c r="R19" s="102">
        <v>3</v>
      </c>
    </row>
    <row r="20" spans="1:18" ht="15.75" x14ac:dyDescent="0.25">
      <c r="A20" s="122">
        <v>2</v>
      </c>
      <c r="B20" s="86" t="s">
        <v>200</v>
      </c>
      <c r="C20" s="49" t="s">
        <v>201</v>
      </c>
      <c r="D20" s="13">
        <v>37.119999999999997</v>
      </c>
      <c r="E20" s="49"/>
      <c r="F20" s="19">
        <f>SUM(D20+E20)</f>
        <v>37.119999999999997</v>
      </c>
      <c r="G20" s="78">
        <v>5</v>
      </c>
      <c r="H20" s="15">
        <v>73.5</v>
      </c>
      <c r="I20" s="49"/>
      <c r="J20" s="19">
        <f t="shared" si="8"/>
        <v>73.5</v>
      </c>
      <c r="K20" s="78">
        <v>3</v>
      </c>
      <c r="L20" s="15">
        <v>37.47</v>
      </c>
      <c r="M20" s="49">
        <v>35</v>
      </c>
      <c r="N20" s="19">
        <f>SUM(L20:M20)</f>
        <v>72.47</v>
      </c>
      <c r="O20" s="78">
        <v>9</v>
      </c>
      <c r="P20" s="16"/>
      <c r="Q20" s="15">
        <f t="shared" si="9"/>
        <v>183.09</v>
      </c>
      <c r="R20" s="80">
        <v>7</v>
      </c>
    </row>
    <row r="21" spans="1:18" ht="15.75" x14ac:dyDescent="0.25">
      <c r="A21" s="122">
        <v>3</v>
      </c>
      <c r="B21" s="86" t="s">
        <v>111</v>
      </c>
      <c r="C21" s="49" t="s">
        <v>112</v>
      </c>
      <c r="D21" s="19">
        <v>26.84</v>
      </c>
      <c r="E21" s="49"/>
      <c r="F21" s="19">
        <f>SUM(D21+E21)</f>
        <v>26.84</v>
      </c>
      <c r="G21" s="78">
        <v>2</v>
      </c>
      <c r="H21" s="15">
        <v>82.16</v>
      </c>
      <c r="I21" s="49"/>
      <c r="J21" s="19">
        <f t="shared" si="8"/>
        <v>82.16</v>
      </c>
      <c r="K21" s="78">
        <v>7</v>
      </c>
      <c r="L21" s="15">
        <v>33.5</v>
      </c>
      <c r="M21" s="49"/>
      <c r="N21" s="19">
        <f>SUM(L21:M21)</f>
        <v>33.5</v>
      </c>
      <c r="O21" s="78">
        <v>2</v>
      </c>
      <c r="P21" s="16">
        <v>15</v>
      </c>
      <c r="Q21" s="15">
        <f t="shared" si="9"/>
        <v>157.5</v>
      </c>
      <c r="R21" s="80">
        <v>4</v>
      </c>
    </row>
    <row r="22" spans="1:18" ht="15.75" x14ac:dyDescent="0.25">
      <c r="A22" s="122">
        <v>4</v>
      </c>
      <c r="B22" s="86" t="s">
        <v>164</v>
      </c>
      <c r="C22" s="49" t="s">
        <v>148</v>
      </c>
      <c r="D22" s="19">
        <v>36.6</v>
      </c>
      <c r="E22" s="49">
        <v>20</v>
      </c>
      <c r="F22" s="19">
        <f>SUM(D22+E22)</f>
        <v>56.6</v>
      </c>
      <c r="G22" s="78">
        <v>10</v>
      </c>
      <c r="H22" s="15">
        <v>65.91</v>
      </c>
      <c r="I22" s="49">
        <v>10</v>
      </c>
      <c r="J22" s="19">
        <f>SUM(H22+I22)</f>
        <v>75.91</v>
      </c>
      <c r="K22" s="78">
        <v>4</v>
      </c>
      <c r="L22" s="25">
        <v>31.91</v>
      </c>
      <c r="M22" s="49">
        <v>10</v>
      </c>
      <c r="N22" s="19">
        <f t="shared" ref="N22:N33" si="10">SUM(L22+M22)</f>
        <v>41.91</v>
      </c>
      <c r="O22" s="78">
        <v>6</v>
      </c>
      <c r="P22" s="16">
        <v>15</v>
      </c>
      <c r="Q22" s="15">
        <f t="shared" si="9"/>
        <v>189.42</v>
      </c>
      <c r="R22" s="80">
        <v>8</v>
      </c>
    </row>
    <row r="23" spans="1:18" ht="15.75" x14ac:dyDescent="0.25">
      <c r="A23" s="122">
        <v>5</v>
      </c>
      <c r="B23" s="86" t="s">
        <v>176</v>
      </c>
      <c r="C23" s="49" t="s">
        <v>135</v>
      </c>
      <c r="D23" s="19">
        <v>32.25</v>
      </c>
      <c r="E23" s="49"/>
      <c r="F23" s="19">
        <f t="shared" ref="F23:F28" si="11">SUM(D23+E23)</f>
        <v>32.25</v>
      </c>
      <c r="G23" s="78">
        <v>3</v>
      </c>
      <c r="H23" s="15">
        <v>79.62</v>
      </c>
      <c r="I23" s="49"/>
      <c r="J23" s="19">
        <f t="shared" ref="J23:J28" si="12">SUM(H23+I23)</f>
        <v>79.62</v>
      </c>
      <c r="K23" s="78">
        <v>6</v>
      </c>
      <c r="L23" s="15">
        <v>46.56</v>
      </c>
      <c r="M23" s="49">
        <v>5</v>
      </c>
      <c r="N23" s="19">
        <f t="shared" si="10"/>
        <v>51.56</v>
      </c>
      <c r="O23" s="78">
        <v>8</v>
      </c>
      <c r="P23" s="16"/>
      <c r="Q23" s="15">
        <f t="shared" si="9"/>
        <v>163.43</v>
      </c>
      <c r="R23" s="80">
        <v>6</v>
      </c>
    </row>
    <row r="24" spans="1:18" ht="18.75" x14ac:dyDescent="0.3">
      <c r="A24" s="122">
        <v>6</v>
      </c>
      <c r="B24" s="86" t="s">
        <v>202</v>
      </c>
      <c r="C24" s="49" t="s">
        <v>203</v>
      </c>
      <c r="D24" s="19">
        <v>26.53</v>
      </c>
      <c r="E24" s="49"/>
      <c r="F24" s="19">
        <f t="shared" si="11"/>
        <v>26.53</v>
      </c>
      <c r="G24" s="78">
        <v>1</v>
      </c>
      <c r="H24" s="15">
        <v>50.47</v>
      </c>
      <c r="I24" s="49"/>
      <c r="J24" s="19">
        <f t="shared" si="12"/>
        <v>50.47</v>
      </c>
      <c r="K24" s="78">
        <v>1</v>
      </c>
      <c r="L24" s="15">
        <v>31.78</v>
      </c>
      <c r="M24" s="49"/>
      <c r="N24" s="19">
        <f t="shared" si="10"/>
        <v>31.78</v>
      </c>
      <c r="O24" s="78">
        <v>1</v>
      </c>
      <c r="P24" s="16"/>
      <c r="Q24" s="15">
        <f t="shared" si="9"/>
        <v>108.78</v>
      </c>
      <c r="R24" s="98">
        <v>1</v>
      </c>
    </row>
    <row r="25" spans="1:18" s="119" customFormat="1" ht="18.75" x14ac:dyDescent="0.3">
      <c r="A25" s="122">
        <v>7</v>
      </c>
      <c r="B25" s="86" t="s">
        <v>167</v>
      </c>
      <c r="C25" s="49" t="s">
        <v>153</v>
      </c>
      <c r="D25" s="19">
        <v>27.41</v>
      </c>
      <c r="E25" s="49">
        <v>10</v>
      </c>
      <c r="F25" s="19">
        <f t="shared" si="11"/>
        <v>37.409999999999997</v>
      </c>
      <c r="G25" s="78">
        <v>7</v>
      </c>
      <c r="H25" s="15">
        <v>58.63</v>
      </c>
      <c r="I25" s="49"/>
      <c r="J25" s="19">
        <f t="shared" si="12"/>
        <v>58.63</v>
      </c>
      <c r="K25" s="78">
        <v>2</v>
      </c>
      <c r="L25" s="15">
        <v>34.97</v>
      </c>
      <c r="M25" s="49"/>
      <c r="N25" s="19">
        <f t="shared" si="10"/>
        <v>34.97</v>
      </c>
      <c r="O25" s="78">
        <v>4</v>
      </c>
      <c r="P25" s="16">
        <v>15</v>
      </c>
      <c r="Q25" s="15">
        <f t="shared" si="9"/>
        <v>146.01</v>
      </c>
      <c r="R25" s="124">
        <v>2</v>
      </c>
    </row>
    <row r="26" spans="1:18" s="119" customFormat="1" ht="15.75" x14ac:dyDescent="0.25">
      <c r="A26" s="122">
        <v>8</v>
      </c>
      <c r="B26" s="86" t="s">
        <v>204</v>
      </c>
      <c r="C26" s="49" t="s">
        <v>205</v>
      </c>
      <c r="D26" s="19">
        <v>37.29</v>
      </c>
      <c r="E26" s="49"/>
      <c r="F26" s="19">
        <f t="shared" si="11"/>
        <v>37.29</v>
      </c>
      <c r="G26" s="78">
        <v>6</v>
      </c>
      <c r="H26" s="15">
        <v>87.81</v>
      </c>
      <c r="I26" s="49"/>
      <c r="J26" s="19">
        <f t="shared" si="12"/>
        <v>87.81</v>
      </c>
      <c r="K26" s="78">
        <v>8</v>
      </c>
      <c r="L26" s="15">
        <v>35</v>
      </c>
      <c r="M26" s="49"/>
      <c r="N26" s="19">
        <f t="shared" si="10"/>
        <v>35</v>
      </c>
      <c r="O26" s="78">
        <v>5</v>
      </c>
      <c r="P26" s="16"/>
      <c r="Q26" s="15">
        <f t="shared" si="9"/>
        <v>160.1</v>
      </c>
      <c r="R26" s="80">
        <v>5</v>
      </c>
    </row>
    <row r="27" spans="1:18" s="119" customFormat="1" ht="15.75" x14ac:dyDescent="0.25">
      <c r="A27" s="122">
        <v>9</v>
      </c>
      <c r="B27" s="86" t="s">
        <v>132</v>
      </c>
      <c r="C27" s="49" t="s">
        <v>133</v>
      </c>
      <c r="D27" s="19">
        <v>34.31</v>
      </c>
      <c r="E27" s="49"/>
      <c r="F27" s="19">
        <f t="shared" si="11"/>
        <v>34.31</v>
      </c>
      <c r="G27" s="78">
        <v>4</v>
      </c>
      <c r="H27" s="15">
        <v>93.9</v>
      </c>
      <c r="I27" s="49"/>
      <c r="J27" s="19">
        <f t="shared" si="12"/>
        <v>93.9</v>
      </c>
      <c r="K27" s="78">
        <v>9</v>
      </c>
      <c r="L27" s="15">
        <v>65.19</v>
      </c>
      <c r="M27" s="49">
        <v>50</v>
      </c>
      <c r="N27" s="19">
        <f t="shared" si="10"/>
        <v>115.19</v>
      </c>
      <c r="O27" s="78">
        <v>10</v>
      </c>
      <c r="P27" s="16"/>
      <c r="Q27" s="15">
        <f t="shared" si="9"/>
        <v>243.4</v>
      </c>
      <c r="R27" s="80">
        <v>10</v>
      </c>
    </row>
    <row r="28" spans="1:18" ht="15.75" x14ac:dyDescent="0.25">
      <c r="A28" s="122">
        <v>10</v>
      </c>
      <c r="B28" s="86" t="s">
        <v>206</v>
      </c>
      <c r="C28" s="49" t="s">
        <v>207</v>
      </c>
      <c r="D28" s="19">
        <v>42.16</v>
      </c>
      <c r="E28" s="49"/>
      <c r="F28" s="19">
        <f t="shared" si="11"/>
        <v>42.16</v>
      </c>
      <c r="G28" s="78">
        <v>9</v>
      </c>
      <c r="H28" s="15">
        <v>101.25</v>
      </c>
      <c r="I28" s="49">
        <v>10</v>
      </c>
      <c r="J28" s="19">
        <f t="shared" si="12"/>
        <v>111.25</v>
      </c>
      <c r="K28" s="78">
        <v>10</v>
      </c>
      <c r="L28" s="25">
        <v>42.68</v>
      </c>
      <c r="M28" s="49"/>
      <c r="N28" s="19">
        <f t="shared" si="10"/>
        <v>42.68</v>
      </c>
      <c r="O28" s="78">
        <v>7</v>
      </c>
      <c r="P28" s="16"/>
      <c r="Q28" s="15">
        <f t="shared" si="9"/>
        <v>196.09</v>
      </c>
      <c r="R28" s="80">
        <v>9</v>
      </c>
    </row>
    <row r="29" spans="1:18" ht="15.75" x14ac:dyDescent="0.25">
      <c r="A29" s="122"/>
      <c r="B29" s="30"/>
      <c r="C29" s="13"/>
      <c r="D29" s="13"/>
      <c r="E29" s="13"/>
      <c r="F29" s="19"/>
      <c r="G29" s="82"/>
      <c r="H29" s="25"/>
      <c r="I29" s="13"/>
      <c r="J29" s="19"/>
      <c r="K29" s="82"/>
      <c r="L29" s="25"/>
      <c r="M29" s="13"/>
      <c r="N29" s="19"/>
      <c r="O29" s="82"/>
      <c r="P29" s="16"/>
      <c r="Q29" s="15"/>
      <c r="R29" s="80"/>
    </row>
    <row r="30" spans="1:18" ht="18.75" x14ac:dyDescent="0.3">
      <c r="A30" s="122"/>
      <c r="B30" s="212" t="s">
        <v>115</v>
      </c>
      <c r="C30" s="213"/>
      <c r="D30" s="213"/>
      <c r="E30" s="213"/>
      <c r="F30" s="213"/>
      <c r="G30" s="214"/>
      <c r="H30" s="25"/>
      <c r="I30" s="13"/>
      <c r="J30" s="19"/>
      <c r="K30" s="82"/>
      <c r="L30" s="25"/>
      <c r="M30" s="13"/>
      <c r="N30" s="19"/>
      <c r="O30" s="82"/>
      <c r="P30" s="16"/>
      <c r="Q30" s="15"/>
      <c r="R30" s="80"/>
    </row>
    <row r="31" spans="1:18" ht="18.75" x14ac:dyDescent="0.3">
      <c r="A31" s="92">
        <v>1</v>
      </c>
      <c r="B31" s="91" t="s">
        <v>118</v>
      </c>
      <c r="C31" s="49" t="s">
        <v>119</v>
      </c>
      <c r="D31" s="19">
        <v>27.69</v>
      </c>
      <c r="E31" s="49"/>
      <c r="F31" s="19">
        <f>SUM(D31+E31)</f>
        <v>27.69</v>
      </c>
      <c r="G31" s="93">
        <v>1</v>
      </c>
      <c r="H31" s="15">
        <v>54.94</v>
      </c>
      <c r="I31" s="49"/>
      <c r="J31" s="19">
        <f t="shared" si="8"/>
        <v>54.94</v>
      </c>
      <c r="K31" s="78">
        <v>1</v>
      </c>
      <c r="L31" s="25">
        <v>31.18</v>
      </c>
      <c r="M31" s="49"/>
      <c r="N31" s="19">
        <f t="shared" si="10"/>
        <v>31.18</v>
      </c>
      <c r="O31" s="78">
        <v>1</v>
      </c>
      <c r="P31" s="16"/>
      <c r="Q31" s="15">
        <f t="shared" ref="Q31:Q33" si="13">SUM(F31+J31+N31)</f>
        <v>113.81</v>
      </c>
      <c r="R31" s="98">
        <v>1</v>
      </c>
    </row>
    <row r="32" spans="1:18" ht="18.75" x14ac:dyDescent="0.3">
      <c r="A32" s="100">
        <v>2</v>
      </c>
      <c r="B32" s="91" t="s">
        <v>177</v>
      </c>
      <c r="C32" s="49" t="s">
        <v>156</v>
      </c>
      <c r="D32" s="19">
        <v>34.96</v>
      </c>
      <c r="E32" s="49"/>
      <c r="F32" s="19">
        <f t="shared" ref="F32:F33" si="14">SUM(D32+E32)</f>
        <v>34.96</v>
      </c>
      <c r="G32" s="93">
        <v>2</v>
      </c>
      <c r="H32" s="15">
        <v>64.09</v>
      </c>
      <c r="I32" s="49"/>
      <c r="J32" s="19">
        <f t="shared" si="8"/>
        <v>64.09</v>
      </c>
      <c r="K32" s="78">
        <v>2</v>
      </c>
      <c r="L32" s="15">
        <v>37.19</v>
      </c>
      <c r="M32" s="49">
        <v>5</v>
      </c>
      <c r="N32" s="19">
        <f t="shared" si="10"/>
        <v>42.19</v>
      </c>
      <c r="O32" s="78">
        <v>2</v>
      </c>
      <c r="P32" s="16"/>
      <c r="Q32" s="15">
        <f t="shared" si="13"/>
        <v>141.24</v>
      </c>
      <c r="R32" s="124">
        <v>2</v>
      </c>
    </row>
    <row r="33" spans="1:18" ht="18.75" x14ac:dyDescent="0.3">
      <c r="A33" s="100">
        <v>3</v>
      </c>
      <c r="B33" s="91" t="s">
        <v>208</v>
      </c>
      <c r="C33" s="49" t="s">
        <v>117</v>
      </c>
      <c r="D33" s="19">
        <v>39</v>
      </c>
      <c r="E33" s="49"/>
      <c r="F33" s="19">
        <f t="shared" si="14"/>
        <v>39</v>
      </c>
      <c r="G33" s="93">
        <v>3</v>
      </c>
      <c r="H33" s="15">
        <v>85.84</v>
      </c>
      <c r="I33" s="49">
        <v>40</v>
      </c>
      <c r="J33" s="19">
        <f t="shared" si="8"/>
        <v>125.84</v>
      </c>
      <c r="K33" s="78">
        <v>3</v>
      </c>
      <c r="L33" s="25">
        <v>53.4</v>
      </c>
      <c r="M33" s="49">
        <v>5</v>
      </c>
      <c r="N33" s="19">
        <f t="shared" si="10"/>
        <v>58.4</v>
      </c>
      <c r="O33" s="78">
        <v>3</v>
      </c>
      <c r="P33" s="16"/>
      <c r="Q33" s="15">
        <f t="shared" si="13"/>
        <v>223.24</v>
      </c>
      <c r="R33" s="102">
        <v>3</v>
      </c>
    </row>
    <row r="34" spans="1:18" ht="15.75" x14ac:dyDescent="0.25">
      <c r="A34" s="121"/>
      <c r="B34" s="95"/>
      <c r="C34" s="96"/>
      <c r="D34" s="20"/>
      <c r="E34" s="17"/>
      <c r="F34" s="20"/>
      <c r="G34" s="93"/>
      <c r="H34" s="15"/>
      <c r="I34" s="49"/>
      <c r="J34" s="19"/>
      <c r="K34" s="78"/>
      <c r="L34" s="25"/>
      <c r="M34" s="49"/>
      <c r="N34" s="19"/>
      <c r="O34" s="78"/>
      <c r="P34" s="16"/>
      <c r="Q34" s="15"/>
      <c r="R34" s="80"/>
    </row>
    <row r="35" spans="1:18" ht="18.75" x14ac:dyDescent="0.3">
      <c r="A35" s="122"/>
      <c r="B35" s="212" t="s">
        <v>120</v>
      </c>
      <c r="C35" s="213"/>
      <c r="D35" s="213"/>
      <c r="E35" s="213"/>
      <c r="F35" s="213"/>
      <c r="G35" s="214"/>
      <c r="H35" s="25"/>
      <c r="I35" s="13"/>
      <c r="J35" s="19"/>
      <c r="K35" s="82"/>
      <c r="L35" s="25"/>
      <c r="M35" s="13"/>
      <c r="N35" s="19"/>
      <c r="O35" s="82"/>
      <c r="P35" s="16"/>
      <c r="Q35" s="15"/>
      <c r="R35" s="80"/>
    </row>
    <row r="36" spans="1:18" ht="15.75" x14ac:dyDescent="0.25">
      <c r="A36" s="122">
        <v>1</v>
      </c>
      <c r="B36" s="109" t="s">
        <v>146</v>
      </c>
      <c r="C36" s="49" t="s">
        <v>133</v>
      </c>
      <c r="D36" s="19">
        <v>54.53</v>
      </c>
      <c r="E36" s="13"/>
      <c r="F36" s="19">
        <f>SUM(D36+E36)</f>
        <v>54.53</v>
      </c>
      <c r="G36" s="78">
        <v>4</v>
      </c>
      <c r="H36" s="15">
        <v>231.69</v>
      </c>
      <c r="I36" s="49">
        <v>15</v>
      </c>
      <c r="J36" s="19">
        <f t="shared" ref="J36:J41" si="15">SUM(H36+I36)</f>
        <v>246.69</v>
      </c>
      <c r="K36" s="78">
        <v>6</v>
      </c>
      <c r="L36" s="25">
        <v>77.53</v>
      </c>
      <c r="M36" s="49">
        <v>35</v>
      </c>
      <c r="N36" s="19">
        <f t="shared" ref="N36:N41" si="16">SUM(L36+M36)</f>
        <v>112.53</v>
      </c>
      <c r="O36" s="78">
        <v>5</v>
      </c>
      <c r="P36" s="16"/>
      <c r="Q36" s="15">
        <f t="shared" ref="Q36:Q40" si="17">SUM(F36+J36+N36)</f>
        <v>413.75</v>
      </c>
      <c r="R36" s="80">
        <v>6</v>
      </c>
    </row>
    <row r="37" spans="1:18" ht="15.75" x14ac:dyDescent="0.25">
      <c r="A37" s="122">
        <v>2</v>
      </c>
      <c r="B37" s="109" t="s">
        <v>147</v>
      </c>
      <c r="C37" s="49" t="s">
        <v>148</v>
      </c>
      <c r="D37" s="19">
        <v>67.66</v>
      </c>
      <c r="E37" s="13"/>
      <c r="F37" s="19">
        <f t="shared" ref="F37:F39" si="18">SUM(D37+E37)</f>
        <v>67.66</v>
      </c>
      <c r="G37" s="78">
        <v>6</v>
      </c>
      <c r="H37" s="15">
        <v>97.16</v>
      </c>
      <c r="I37" s="49">
        <v>20</v>
      </c>
      <c r="J37" s="19">
        <f t="shared" si="15"/>
        <v>117.16</v>
      </c>
      <c r="K37" s="78">
        <v>4</v>
      </c>
      <c r="L37" s="25">
        <v>76.31</v>
      </c>
      <c r="M37" s="49">
        <v>35</v>
      </c>
      <c r="N37" s="19">
        <f t="shared" si="16"/>
        <v>111.31</v>
      </c>
      <c r="O37" s="78">
        <v>4</v>
      </c>
      <c r="P37" s="16"/>
      <c r="Q37" s="15">
        <f t="shared" si="17"/>
        <v>296.13</v>
      </c>
      <c r="R37" s="80">
        <v>4</v>
      </c>
    </row>
    <row r="38" spans="1:18" ht="18.75" x14ac:dyDescent="0.3">
      <c r="A38" s="122">
        <v>3</v>
      </c>
      <c r="B38" s="109" t="s">
        <v>149</v>
      </c>
      <c r="C38" s="49" t="s">
        <v>121</v>
      </c>
      <c r="D38" s="19">
        <v>29.5</v>
      </c>
      <c r="E38" s="13"/>
      <c r="F38" s="19">
        <f t="shared" si="18"/>
        <v>29.5</v>
      </c>
      <c r="G38" s="78">
        <v>3</v>
      </c>
      <c r="H38" s="15">
        <v>50.65</v>
      </c>
      <c r="I38" s="49"/>
      <c r="J38" s="19">
        <f t="shared" si="15"/>
        <v>50.65</v>
      </c>
      <c r="K38" s="78">
        <v>1</v>
      </c>
      <c r="L38" s="15">
        <v>27.44</v>
      </c>
      <c r="M38" s="49">
        <v>40</v>
      </c>
      <c r="N38" s="19">
        <f t="shared" si="16"/>
        <v>67.44</v>
      </c>
      <c r="O38" s="78">
        <v>3</v>
      </c>
      <c r="P38" s="16"/>
      <c r="Q38" s="15">
        <f t="shared" si="17"/>
        <v>147.59</v>
      </c>
      <c r="R38" s="102">
        <v>3</v>
      </c>
    </row>
    <row r="39" spans="1:18" ht="18.75" x14ac:dyDescent="0.3">
      <c r="A39" s="122">
        <v>5</v>
      </c>
      <c r="B39" s="109" t="s">
        <v>152</v>
      </c>
      <c r="C39" s="49" t="s">
        <v>153</v>
      </c>
      <c r="D39" s="19">
        <v>27.19</v>
      </c>
      <c r="E39" s="13"/>
      <c r="F39" s="19">
        <f t="shared" si="18"/>
        <v>27.19</v>
      </c>
      <c r="G39" s="78">
        <v>2</v>
      </c>
      <c r="H39" s="15">
        <v>67.38</v>
      </c>
      <c r="I39" s="49"/>
      <c r="J39" s="19">
        <f t="shared" si="15"/>
        <v>67.38</v>
      </c>
      <c r="K39" s="78">
        <v>3</v>
      </c>
      <c r="L39" s="25">
        <v>36.119999999999997</v>
      </c>
      <c r="M39" s="49">
        <v>5</v>
      </c>
      <c r="N39" s="19">
        <f t="shared" si="16"/>
        <v>41.12</v>
      </c>
      <c r="O39" s="78">
        <v>2</v>
      </c>
      <c r="P39" s="16"/>
      <c r="Q39" s="15">
        <f t="shared" si="17"/>
        <v>135.69</v>
      </c>
      <c r="R39" s="124">
        <v>2</v>
      </c>
    </row>
    <row r="40" spans="1:18" ht="15.75" x14ac:dyDescent="0.25">
      <c r="A40" s="122">
        <v>6</v>
      </c>
      <c r="B40" s="109" t="s">
        <v>209</v>
      </c>
      <c r="C40" s="49" t="s">
        <v>210</v>
      </c>
      <c r="D40" s="19">
        <v>66.84</v>
      </c>
      <c r="E40" s="13"/>
      <c r="F40" s="19">
        <f>SUM(D40+E40)</f>
        <v>66.84</v>
      </c>
      <c r="G40" s="78">
        <v>5</v>
      </c>
      <c r="H40" s="15">
        <v>147.69</v>
      </c>
      <c r="I40" s="49">
        <v>5</v>
      </c>
      <c r="J40" s="19">
        <f t="shared" si="15"/>
        <v>152.69</v>
      </c>
      <c r="K40" s="78">
        <v>5</v>
      </c>
      <c r="L40" s="25">
        <v>102.35</v>
      </c>
      <c r="M40" s="49">
        <v>40</v>
      </c>
      <c r="N40" s="19">
        <f t="shared" si="16"/>
        <v>142.35</v>
      </c>
      <c r="O40" s="78">
        <v>6</v>
      </c>
      <c r="P40" s="16"/>
      <c r="Q40" s="15">
        <f t="shared" si="17"/>
        <v>361.88</v>
      </c>
      <c r="R40" s="80">
        <v>6</v>
      </c>
    </row>
    <row r="41" spans="1:18" ht="18.75" x14ac:dyDescent="0.3">
      <c r="A41" s="122">
        <v>7</v>
      </c>
      <c r="B41" s="109" t="s">
        <v>122</v>
      </c>
      <c r="C41" s="49" t="s">
        <v>100</v>
      </c>
      <c r="D41" s="19">
        <v>25.62</v>
      </c>
      <c r="E41" s="13"/>
      <c r="F41" s="19">
        <f>SUM(D41+E41)</f>
        <v>25.62</v>
      </c>
      <c r="G41" s="78">
        <v>1</v>
      </c>
      <c r="H41" s="15">
        <v>50.97</v>
      </c>
      <c r="I41" s="49"/>
      <c r="J41" s="19">
        <f t="shared" si="15"/>
        <v>50.97</v>
      </c>
      <c r="K41" s="78">
        <v>2</v>
      </c>
      <c r="L41" s="25">
        <v>24.56</v>
      </c>
      <c r="M41" s="49">
        <v>5</v>
      </c>
      <c r="N41" s="19">
        <f t="shared" si="16"/>
        <v>29.56</v>
      </c>
      <c r="O41" s="78">
        <v>1</v>
      </c>
      <c r="P41" s="16"/>
      <c r="Q41" s="15">
        <f>SUM(F41+J41+N41+P41)</f>
        <v>106.15</v>
      </c>
      <c r="R41" s="98">
        <v>1</v>
      </c>
    </row>
  </sheetData>
  <mergeCells count="17">
    <mergeCell ref="B35:G35"/>
    <mergeCell ref="L5:N5"/>
    <mergeCell ref="O5:O6"/>
    <mergeCell ref="B7:G7"/>
    <mergeCell ref="B13:G13"/>
    <mergeCell ref="B18:G18"/>
    <mergeCell ref="B30:G30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sqref="A1:R44"/>
    </sheetView>
  </sheetViews>
  <sheetFormatPr defaultRowHeight="15" x14ac:dyDescent="0.25"/>
  <cols>
    <col min="1" max="1" width="3.28515625" customWidth="1"/>
    <col min="2" max="2" width="18.140625" customWidth="1"/>
    <col min="4" max="4" width="6.85546875" customWidth="1"/>
    <col min="5" max="5" width="5.140625" customWidth="1"/>
    <col min="6" max="6" width="6.28515625" customWidth="1"/>
    <col min="7" max="7" width="4.85546875" customWidth="1"/>
    <col min="8" max="8" width="7" customWidth="1"/>
    <col min="9" max="9" width="5.140625" customWidth="1"/>
    <col min="10" max="10" width="7.42578125" customWidth="1"/>
    <col min="11" max="11" width="5.28515625" customWidth="1"/>
    <col min="12" max="12" width="7.28515625" customWidth="1"/>
    <col min="13" max="13" width="5.5703125" customWidth="1"/>
    <col min="14" max="14" width="7.140625" customWidth="1"/>
    <col min="15" max="15" width="5.85546875" customWidth="1"/>
    <col min="16" max="16" width="5.5703125" customWidth="1"/>
    <col min="17" max="17" width="8.140625" customWidth="1"/>
    <col min="18" max="18" width="6.28515625" customWidth="1"/>
  </cols>
  <sheetData>
    <row r="1" spans="1:18" ht="18.75" x14ac:dyDescent="0.3">
      <c r="A1" s="125"/>
      <c r="B1" s="186" t="s">
        <v>79</v>
      </c>
      <c r="C1" s="186"/>
      <c r="D1" s="186"/>
      <c r="E1" s="186"/>
      <c r="F1" s="186"/>
      <c r="G1" s="186"/>
      <c r="H1" s="186"/>
      <c r="I1" s="186"/>
      <c r="J1" s="186"/>
      <c r="K1" s="186"/>
      <c r="L1" s="125"/>
      <c r="M1" s="125"/>
      <c r="N1" s="125"/>
      <c r="O1" s="125"/>
      <c r="P1" s="125"/>
      <c r="Q1" s="125"/>
      <c r="R1" s="125"/>
    </row>
    <row r="2" spans="1:18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18.75" x14ac:dyDescent="0.3">
      <c r="A3" s="200" t="s">
        <v>211</v>
      </c>
      <c r="B3" s="200"/>
      <c r="C3" s="200"/>
      <c r="D3" s="200"/>
      <c r="E3" s="200"/>
      <c r="F3" s="200"/>
      <c r="G3" s="200"/>
      <c r="H3" s="125"/>
      <c r="I3" s="125"/>
      <c r="J3" s="125"/>
      <c r="K3" s="125"/>
      <c r="L3" s="201" t="s">
        <v>212</v>
      </c>
      <c r="M3" s="200"/>
      <c r="N3" s="200"/>
      <c r="O3" s="200"/>
      <c r="P3" s="200"/>
      <c r="Q3" s="200"/>
      <c r="R3" s="200"/>
    </row>
    <row r="4" spans="1:18" ht="15.75" thickBot="1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5.75" thickTop="1" x14ac:dyDescent="0.25">
      <c r="A5" s="202" t="s">
        <v>80</v>
      </c>
      <c r="B5" s="204" t="s">
        <v>81</v>
      </c>
      <c r="C5" s="206" t="s">
        <v>82</v>
      </c>
      <c r="D5" s="208" t="s">
        <v>83</v>
      </c>
      <c r="E5" s="208"/>
      <c r="F5" s="208"/>
      <c r="G5" s="209" t="s">
        <v>12</v>
      </c>
      <c r="H5" s="211" t="s">
        <v>84</v>
      </c>
      <c r="I5" s="208"/>
      <c r="J5" s="208"/>
      <c r="K5" s="209" t="s">
        <v>12</v>
      </c>
      <c r="L5" s="211" t="s">
        <v>85</v>
      </c>
      <c r="M5" s="208"/>
      <c r="N5" s="208"/>
      <c r="O5" s="209" t="s">
        <v>12</v>
      </c>
      <c r="P5" s="69"/>
      <c r="Q5" s="5"/>
      <c r="R5" s="7"/>
    </row>
    <row r="6" spans="1:18" ht="69" x14ac:dyDescent="0.25">
      <c r="A6" s="203"/>
      <c r="B6" s="205"/>
      <c r="C6" s="207"/>
      <c r="D6" s="70" t="s">
        <v>86</v>
      </c>
      <c r="E6" s="70" t="s">
        <v>87</v>
      </c>
      <c r="F6" s="70" t="s">
        <v>88</v>
      </c>
      <c r="G6" s="210"/>
      <c r="H6" s="71" t="s">
        <v>86</v>
      </c>
      <c r="I6" s="70" t="s">
        <v>87</v>
      </c>
      <c r="J6" s="70" t="s">
        <v>88</v>
      </c>
      <c r="K6" s="210"/>
      <c r="L6" s="71" t="s">
        <v>86</v>
      </c>
      <c r="M6" s="70" t="s">
        <v>87</v>
      </c>
      <c r="N6" s="70" t="s">
        <v>88</v>
      </c>
      <c r="O6" s="210"/>
      <c r="P6" s="72" t="s">
        <v>89</v>
      </c>
      <c r="Q6" s="71" t="s">
        <v>90</v>
      </c>
      <c r="R6" s="70" t="s">
        <v>91</v>
      </c>
    </row>
    <row r="7" spans="1:18" ht="18.75" x14ac:dyDescent="0.25">
      <c r="A7" s="126"/>
      <c r="B7" s="215" t="s">
        <v>92</v>
      </c>
      <c r="C7" s="216"/>
      <c r="D7" s="216"/>
      <c r="E7" s="216"/>
      <c r="F7" s="216"/>
      <c r="G7" s="217"/>
      <c r="H7" s="71"/>
      <c r="I7" s="70"/>
      <c r="J7" s="70"/>
      <c r="K7" s="129"/>
      <c r="L7" s="71"/>
      <c r="M7" s="70"/>
      <c r="N7" s="70"/>
      <c r="O7" s="129"/>
      <c r="P7" s="75"/>
      <c r="Q7" s="71"/>
      <c r="R7" s="70"/>
    </row>
    <row r="8" spans="1:18" ht="15.75" x14ac:dyDescent="0.25">
      <c r="A8" s="128">
        <v>1</v>
      </c>
      <c r="B8" s="77" t="s">
        <v>97</v>
      </c>
      <c r="C8" s="49" t="s">
        <v>98</v>
      </c>
      <c r="D8" s="19">
        <v>21.06</v>
      </c>
      <c r="E8" s="49"/>
      <c r="F8" s="19">
        <f t="shared" ref="F8:F11" si="0">SUM(D8:E8)</f>
        <v>21.06</v>
      </c>
      <c r="G8" s="78">
        <v>1</v>
      </c>
      <c r="H8" s="15">
        <v>42.19</v>
      </c>
      <c r="I8" s="49">
        <v>5</v>
      </c>
      <c r="J8" s="19">
        <f t="shared" ref="J8:J11" si="1">SUM(H8:I8)</f>
        <v>47.19</v>
      </c>
      <c r="K8" s="78">
        <v>2</v>
      </c>
      <c r="L8" s="15">
        <v>34.43</v>
      </c>
      <c r="M8" s="49">
        <v>30</v>
      </c>
      <c r="N8" s="19" t="s">
        <v>219</v>
      </c>
      <c r="O8" s="78">
        <v>4</v>
      </c>
      <c r="P8" s="79"/>
      <c r="Q8" s="15" t="s">
        <v>218</v>
      </c>
      <c r="R8" s="80">
        <v>4</v>
      </c>
    </row>
    <row r="9" spans="1:18" ht="18.75" x14ac:dyDescent="0.3">
      <c r="A9" s="128">
        <v>2</v>
      </c>
      <c r="B9" s="77" t="s">
        <v>93</v>
      </c>
      <c r="C9" s="49" t="s">
        <v>94</v>
      </c>
      <c r="D9" s="19">
        <v>27.1</v>
      </c>
      <c r="E9" s="49">
        <v>5</v>
      </c>
      <c r="F9" s="19">
        <f t="shared" si="0"/>
        <v>32.1</v>
      </c>
      <c r="G9" s="78">
        <v>3</v>
      </c>
      <c r="H9" s="15">
        <v>72.03</v>
      </c>
      <c r="I9" s="49">
        <v>15</v>
      </c>
      <c r="J9" s="19">
        <f t="shared" si="1"/>
        <v>87.03</v>
      </c>
      <c r="K9" s="78">
        <v>4</v>
      </c>
      <c r="L9" s="25">
        <v>48.94</v>
      </c>
      <c r="M9" s="49"/>
      <c r="N9" s="19">
        <f t="shared" ref="N9:N11" si="2">SUM(L9:M9)</f>
        <v>48.94</v>
      </c>
      <c r="O9" s="78">
        <v>2</v>
      </c>
      <c r="P9" s="79"/>
      <c r="Q9" s="15">
        <f>SUM(F9+J9+N9)</f>
        <v>168.07</v>
      </c>
      <c r="R9" s="102">
        <v>3</v>
      </c>
    </row>
    <row r="10" spans="1:18" ht="18.75" x14ac:dyDescent="0.3">
      <c r="A10" s="128">
        <v>3</v>
      </c>
      <c r="B10" s="77" t="s">
        <v>99</v>
      </c>
      <c r="C10" s="49" t="s">
        <v>100</v>
      </c>
      <c r="D10" s="19">
        <v>21.5</v>
      </c>
      <c r="E10" s="49">
        <v>5</v>
      </c>
      <c r="F10" s="19">
        <f t="shared" si="0"/>
        <v>26.5</v>
      </c>
      <c r="G10" s="78">
        <v>2</v>
      </c>
      <c r="H10" s="15">
        <v>37.5</v>
      </c>
      <c r="I10" s="49"/>
      <c r="J10" s="19">
        <f t="shared" si="1"/>
        <v>37.5</v>
      </c>
      <c r="K10" s="78">
        <v>1</v>
      </c>
      <c r="L10" s="25">
        <v>24.62</v>
      </c>
      <c r="M10" s="49"/>
      <c r="N10" s="19">
        <f t="shared" si="2"/>
        <v>24.62</v>
      </c>
      <c r="O10" s="78">
        <v>1</v>
      </c>
      <c r="P10" s="79"/>
      <c r="Q10" s="15">
        <f>SUM(F10+J10+N10)</f>
        <v>88.62</v>
      </c>
      <c r="R10" s="134">
        <v>1</v>
      </c>
    </row>
    <row r="11" spans="1:18" ht="18.75" x14ac:dyDescent="0.3">
      <c r="A11" s="128">
        <v>4</v>
      </c>
      <c r="B11" s="77" t="s">
        <v>125</v>
      </c>
      <c r="C11" s="49" t="s">
        <v>126</v>
      </c>
      <c r="D11" s="19">
        <v>33.56</v>
      </c>
      <c r="E11" s="49"/>
      <c r="F11" s="19">
        <f t="shared" si="0"/>
        <v>33.56</v>
      </c>
      <c r="G11" s="78">
        <v>4</v>
      </c>
      <c r="H11" s="15">
        <v>65.16</v>
      </c>
      <c r="I11" s="49"/>
      <c r="J11" s="19">
        <f t="shared" si="1"/>
        <v>65.16</v>
      </c>
      <c r="K11" s="78">
        <v>3</v>
      </c>
      <c r="L11" s="15">
        <v>26.06</v>
      </c>
      <c r="M11" s="49">
        <v>30</v>
      </c>
      <c r="N11" s="19">
        <f t="shared" si="2"/>
        <v>56.06</v>
      </c>
      <c r="O11" s="78">
        <v>3</v>
      </c>
      <c r="P11" s="79"/>
      <c r="Q11" s="15">
        <f t="shared" ref="Q11" si="3">SUM(F11+J11+N11)</f>
        <v>154.78</v>
      </c>
      <c r="R11" s="124">
        <v>2</v>
      </c>
    </row>
    <row r="12" spans="1:18" ht="15.75" x14ac:dyDescent="0.25">
      <c r="A12" s="128"/>
      <c r="B12" s="81"/>
      <c r="C12" s="13"/>
      <c r="D12" s="13"/>
      <c r="E12" s="13"/>
      <c r="F12" s="19"/>
      <c r="G12" s="82"/>
      <c r="H12" s="25"/>
      <c r="I12" s="13"/>
      <c r="J12" s="19"/>
      <c r="K12" s="82"/>
      <c r="L12" s="25"/>
      <c r="M12" s="13"/>
      <c r="N12" s="19"/>
      <c r="O12" s="82"/>
      <c r="P12" s="83"/>
      <c r="Q12" s="15"/>
      <c r="R12" s="80"/>
    </row>
    <row r="13" spans="1:18" ht="18.75" x14ac:dyDescent="0.3">
      <c r="A13" s="128"/>
      <c r="B13" s="218" t="s">
        <v>101</v>
      </c>
      <c r="C13" s="219"/>
      <c r="D13" s="219"/>
      <c r="E13" s="219"/>
      <c r="F13" s="219"/>
      <c r="G13" s="220"/>
      <c r="H13" s="25"/>
      <c r="I13" s="13"/>
      <c r="J13" s="19"/>
      <c r="K13" s="82"/>
      <c r="L13" s="25"/>
      <c r="M13" s="13"/>
      <c r="N13" s="19"/>
      <c r="O13" s="82"/>
      <c r="P13" s="83"/>
      <c r="Q13" s="15"/>
      <c r="R13" s="80"/>
    </row>
    <row r="14" spans="1:18" ht="18.75" x14ac:dyDescent="0.3">
      <c r="A14" s="128">
        <v>1</v>
      </c>
      <c r="B14" s="84" t="s">
        <v>108</v>
      </c>
      <c r="C14" s="49" t="s">
        <v>109</v>
      </c>
      <c r="D14" s="19">
        <v>24.75</v>
      </c>
      <c r="E14" s="49">
        <v>5</v>
      </c>
      <c r="F14" s="19">
        <f>SUM(D14+E14)</f>
        <v>29.75</v>
      </c>
      <c r="G14" s="78">
        <v>3</v>
      </c>
      <c r="H14" s="15">
        <v>49.15</v>
      </c>
      <c r="I14" s="49">
        <v>10</v>
      </c>
      <c r="J14" s="19">
        <f t="shared" ref="J14:J19" si="4">SUM(H14+I14)</f>
        <v>59.15</v>
      </c>
      <c r="K14" s="78">
        <v>2</v>
      </c>
      <c r="L14" s="15">
        <v>30.1</v>
      </c>
      <c r="M14" s="49">
        <v>5</v>
      </c>
      <c r="N14" s="19">
        <f t="shared" ref="N14:N19" si="5">SUM(L14+M14)</f>
        <v>35.1</v>
      </c>
      <c r="O14" s="78">
        <v>3</v>
      </c>
      <c r="P14" s="79"/>
      <c r="Q14" s="15">
        <f t="shared" ref="Q14:Q19" si="6">SUM(F14+J14+N14)</f>
        <v>124</v>
      </c>
      <c r="R14" s="124">
        <v>2</v>
      </c>
    </row>
    <row r="15" spans="1:18" ht="15.75" x14ac:dyDescent="0.25">
      <c r="A15" s="128">
        <v>2</v>
      </c>
      <c r="B15" s="84" t="s">
        <v>95</v>
      </c>
      <c r="C15" s="49" t="s">
        <v>96</v>
      </c>
      <c r="D15" s="19">
        <v>25.81</v>
      </c>
      <c r="E15" s="49">
        <v>5</v>
      </c>
      <c r="F15" s="19">
        <f>SUM(D15+E15)</f>
        <v>30.81</v>
      </c>
      <c r="G15" s="78">
        <v>4</v>
      </c>
      <c r="H15" s="15">
        <v>67.38</v>
      </c>
      <c r="I15" s="49">
        <v>15</v>
      </c>
      <c r="J15" s="19">
        <f t="shared" si="4"/>
        <v>82.38</v>
      </c>
      <c r="K15" s="78">
        <v>4</v>
      </c>
      <c r="L15" s="15">
        <v>27.44</v>
      </c>
      <c r="M15" s="49">
        <v>5</v>
      </c>
      <c r="N15" s="19">
        <f t="shared" si="5"/>
        <v>32.44</v>
      </c>
      <c r="O15" s="78">
        <v>2</v>
      </c>
      <c r="P15" s="79"/>
      <c r="Q15" s="15">
        <f t="shared" si="6"/>
        <v>145.63</v>
      </c>
      <c r="R15" s="80">
        <v>4</v>
      </c>
    </row>
    <row r="16" spans="1:18" ht="18.75" x14ac:dyDescent="0.3">
      <c r="A16" s="128">
        <v>3</v>
      </c>
      <c r="B16" s="84" t="s">
        <v>129</v>
      </c>
      <c r="C16" s="49" t="s">
        <v>130</v>
      </c>
      <c r="D16" s="19">
        <v>19.93</v>
      </c>
      <c r="E16" s="49"/>
      <c r="F16" s="19">
        <f>SUM(D16+E16)</f>
        <v>19.93</v>
      </c>
      <c r="G16" s="78">
        <v>1</v>
      </c>
      <c r="H16" s="15">
        <v>42.16</v>
      </c>
      <c r="I16" s="49"/>
      <c r="J16" s="19">
        <f t="shared" si="4"/>
        <v>42.16</v>
      </c>
      <c r="K16" s="78">
        <v>1</v>
      </c>
      <c r="L16" s="15">
        <v>27.09</v>
      </c>
      <c r="M16" s="49">
        <v>10</v>
      </c>
      <c r="N16" s="19">
        <f t="shared" si="5"/>
        <v>37.090000000000003</v>
      </c>
      <c r="O16" s="78">
        <v>4</v>
      </c>
      <c r="P16" s="79"/>
      <c r="Q16" s="15">
        <f t="shared" si="6"/>
        <v>99.18</v>
      </c>
      <c r="R16" s="134">
        <v>1</v>
      </c>
    </row>
    <row r="17" spans="1:18" s="125" customFormat="1" ht="18.75" x14ac:dyDescent="0.3">
      <c r="A17" s="128">
        <v>4</v>
      </c>
      <c r="B17" s="84" t="s">
        <v>104</v>
      </c>
      <c r="C17" s="49" t="s">
        <v>105</v>
      </c>
      <c r="D17" s="19">
        <v>23.97</v>
      </c>
      <c r="E17" s="49">
        <v>5</v>
      </c>
      <c r="F17" s="19">
        <f t="shared" ref="F17:F19" si="7">SUM(D17+E17)</f>
        <v>28.97</v>
      </c>
      <c r="G17" s="78">
        <v>2</v>
      </c>
      <c r="H17" s="15">
        <v>63.63</v>
      </c>
      <c r="I17" s="49">
        <v>10</v>
      </c>
      <c r="J17" s="19">
        <f t="shared" si="4"/>
        <v>73.63</v>
      </c>
      <c r="K17" s="78">
        <v>3</v>
      </c>
      <c r="L17" s="15">
        <v>32.619999999999997</v>
      </c>
      <c r="M17" s="49">
        <v>5</v>
      </c>
      <c r="N17" s="19">
        <f t="shared" si="5"/>
        <v>37.619999999999997</v>
      </c>
      <c r="O17" s="78">
        <v>5</v>
      </c>
      <c r="P17" s="79"/>
      <c r="Q17" s="15">
        <f t="shared" si="6"/>
        <v>140.22</v>
      </c>
      <c r="R17" s="102">
        <v>3</v>
      </c>
    </row>
    <row r="18" spans="1:18" s="125" customFormat="1" ht="15.75" x14ac:dyDescent="0.25">
      <c r="A18" s="128">
        <v>5</v>
      </c>
      <c r="B18" s="84" t="s">
        <v>213</v>
      </c>
      <c r="C18" s="49" t="s">
        <v>184</v>
      </c>
      <c r="D18" s="19">
        <v>31.13</v>
      </c>
      <c r="E18" s="49">
        <v>5</v>
      </c>
      <c r="F18" s="19">
        <f t="shared" si="7"/>
        <v>36.129999999999995</v>
      </c>
      <c r="G18" s="78">
        <v>6</v>
      </c>
      <c r="H18" s="15">
        <v>83.9</v>
      </c>
      <c r="I18" s="49">
        <v>10</v>
      </c>
      <c r="J18" s="19">
        <f t="shared" si="4"/>
        <v>93.9</v>
      </c>
      <c r="K18" s="78">
        <v>6</v>
      </c>
      <c r="L18" s="15">
        <v>40.35</v>
      </c>
      <c r="M18" s="49">
        <v>10</v>
      </c>
      <c r="N18" s="19">
        <f t="shared" si="5"/>
        <v>50.35</v>
      </c>
      <c r="O18" s="78">
        <v>6</v>
      </c>
      <c r="P18" s="79"/>
      <c r="Q18" s="15">
        <f t="shared" si="6"/>
        <v>180.38</v>
      </c>
      <c r="R18" s="80">
        <v>6</v>
      </c>
    </row>
    <row r="19" spans="1:18" s="125" customFormat="1" ht="15.75" x14ac:dyDescent="0.25">
      <c r="A19" s="128">
        <v>6</v>
      </c>
      <c r="B19" s="84" t="s">
        <v>213</v>
      </c>
      <c r="C19" s="49" t="s">
        <v>185</v>
      </c>
      <c r="D19" s="19">
        <v>30.65</v>
      </c>
      <c r="E19" s="49">
        <v>5</v>
      </c>
      <c r="F19" s="19">
        <f t="shared" si="7"/>
        <v>35.65</v>
      </c>
      <c r="G19" s="78">
        <v>5</v>
      </c>
      <c r="H19" s="15">
        <v>75</v>
      </c>
      <c r="I19" s="49">
        <v>10</v>
      </c>
      <c r="J19" s="19">
        <f t="shared" si="4"/>
        <v>85</v>
      </c>
      <c r="K19" s="78">
        <v>5</v>
      </c>
      <c r="L19" s="15">
        <v>27</v>
      </c>
      <c r="M19" s="49">
        <v>5</v>
      </c>
      <c r="N19" s="19">
        <f t="shared" si="5"/>
        <v>32</v>
      </c>
      <c r="O19" s="78">
        <v>1</v>
      </c>
      <c r="P19" s="79"/>
      <c r="Q19" s="15">
        <f t="shared" si="6"/>
        <v>152.65</v>
      </c>
      <c r="R19" s="80">
        <v>5</v>
      </c>
    </row>
    <row r="20" spans="1:18" ht="15.75" x14ac:dyDescent="0.25">
      <c r="A20" s="128"/>
      <c r="B20" s="81"/>
      <c r="C20" s="13"/>
      <c r="D20" s="13"/>
      <c r="E20" s="13"/>
      <c r="F20" s="19"/>
      <c r="G20" s="82"/>
      <c r="H20" s="25"/>
      <c r="I20" s="13"/>
      <c r="J20" s="19"/>
      <c r="K20" s="82"/>
      <c r="L20" s="25"/>
      <c r="M20" s="13"/>
      <c r="N20" s="19"/>
      <c r="O20" s="82"/>
      <c r="P20" s="83"/>
      <c r="Q20" s="15"/>
      <c r="R20" s="80"/>
    </row>
    <row r="21" spans="1:18" ht="18.75" x14ac:dyDescent="0.3">
      <c r="A21" s="128"/>
      <c r="B21" s="221" t="s">
        <v>110</v>
      </c>
      <c r="C21" s="222"/>
      <c r="D21" s="222"/>
      <c r="E21" s="222"/>
      <c r="F21" s="222"/>
      <c r="G21" s="223"/>
      <c r="H21" s="25"/>
      <c r="I21" s="13"/>
      <c r="J21" s="19"/>
      <c r="K21" s="82"/>
      <c r="L21" s="25"/>
      <c r="M21" s="13"/>
      <c r="N21" s="85"/>
      <c r="O21" s="82"/>
      <c r="P21" s="83"/>
      <c r="Q21" s="15"/>
      <c r="R21" s="80"/>
    </row>
    <row r="22" spans="1:18" ht="18.75" x14ac:dyDescent="0.3">
      <c r="A22" s="128">
        <v>1</v>
      </c>
      <c r="B22" s="86" t="s">
        <v>174</v>
      </c>
      <c r="C22" s="49" t="s">
        <v>175</v>
      </c>
      <c r="D22" s="87">
        <v>25.54</v>
      </c>
      <c r="E22" s="49"/>
      <c r="F22" s="19">
        <f>SUM(D22+E22)</f>
        <v>25.54</v>
      </c>
      <c r="G22" s="78">
        <v>3</v>
      </c>
      <c r="H22" s="15">
        <v>71.56</v>
      </c>
      <c r="I22" s="49"/>
      <c r="J22" s="19">
        <f t="shared" ref="J22:J34" si="8">SUM(H22+I22)</f>
        <v>71.56</v>
      </c>
      <c r="K22" s="78">
        <v>5</v>
      </c>
      <c r="L22" s="15">
        <v>26.21</v>
      </c>
      <c r="M22" s="49"/>
      <c r="N22" s="88">
        <f>SUM(L22+M22)</f>
        <v>26.21</v>
      </c>
      <c r="O22" s="89">
        <v>2</v>
      </c>
      <c r="P22" s="130"/>
      <c r="Q22" s="15">
        <f t="shared" ref="Q22:Q29" si="9">SUM(F22+J22+N22+P22)</f>
        <v>123.31</v>
      </c>
      <c r="R22" s="102">
        <v>3</v>
      </c>
    </row>
    <row r="23" spans="1:18" ht="18.75" x14ac:dyDescent="0.3">
      <c r="A23" s="128">
        <v>2</v>
      </c>
      <c r="B23" s="86" t="s">
        <v>102</v>
      </c>
      <c r="C23" s="49" t="s">
        <v>103</v>
      </c>
      <c r="D23" s="13">
        <v>23.28</v>
      </c>
      <c r="E23" s="49"/>
      <c r="F23" s="19">
        <f>SUM(D23+E23)</f>
        <v>23.28</v>
      </c>
      <c r="G23" s="78">
        <v>1</v>
      </c>
      <c r="H23" s="15">
        <v>46.13</v>
      </c>
      <c r="I23" s="49"/>
      <c r="J23" s="19">
        <f t="shared" si="8"/>
        <v>46.13</v>
      </c>
      <c r="K23" s="78">
        <v>1</v>
      </c>
      <c r="L23" s="15">
        <v>26.94</v>
      </c>
      <c r="M23" s="49"/>
      <c r="N23" s="19">
        <f>SUM(L23:M23)</f>
        <v>26.94</v>
      </c>
      <c r="O23" s="78">
        <v>3</v>
      </c>
      <c r="P23" s="16"/>
      <c r="Q23" s="15">
        <f t="shared" si="9"/>
        <v>96.35</v>
      </c>
      <c r="R23" s="134">
        <v>1</v>
      </c>
    </row>
    <row r="24" spans="1:18" ht="15.75" x14ac:dyDescent="0.25">
      <c r="A24" s="128">
        <v>3</v>
      </c>
      <c r="B24" s="86" t="s">
        <v>164</v>
      </c>
      <c r="C24" s="49" t="s">
        <v>148</v>
      </c>
      <c r="D24" s="19">
        <v>70.28</v>
      </c>
      <c r="E24" s="49">
        <v>10</v>
      </c>
      <c r="F24" s="19">
        <f>SUM(D24+E24)</f>
        <v>80.28</v>
      </c>
      <c r="G24" s="78">
        <v>8</v>
      </c>
      <c r="H24" s="15">
        <v>80.62</v>
      </c>
      <c r="I24" s="49">
        <v>10</v>
      </c>
      <c r="J24" s="19">
        <f>SUM(H24+I24)</f>
        <v>90.62</v>
      </c>
      <c r="K24" s="78">
        <v>6</v>
      </c>
      <c r="L24" s="25">
        <v>59.91</v>
      </c>
      <c r="M24" s="49">
        <v>10</v>
      </c>
      <c r="N24" s="19">
        <f t="shared" ref="N24:N34" si="10">SUM(L24+M24)</f>
        <v>69.91</v>
      </c>
      <c r="O24" s="78">
        <v>7</v>
      </c>
      <c r="P24" s="16">
        <v>15</v>
      </c>
      <c r="Q24" s="15">
        <f t="shared" si="9"/>
        <v>255.81</v>
      </c>
      <c r="R24" s="80">
        <v>7</v>
      </c>
    </row>
    <row r="25" spans="1:18" ht="18.75" x14ac:dyDescent="0.3">
      <c r="A25" s="128">
        <v>4</v>
      </c>
      <c r="B25" s="86" t="s">
        <v>176</v>
      </c>
      <c r="C25" s="49" t="s">
        <v>135</v>
      </c>
      <c r="D25" s="19">
        <v>27</v>
      </c>
      <c r="E25" s="49">
        <v>5</v>
      </c>
      <c r="F25" s="19">
        <f t="shared" ref="F25:F29" si="11">SUM(D25+E25)</f>
        <v>32</v>
      </c>
      <c r="G25" s="78">
        <v>4</v>
      </c>
      <c r="H25" s="15">
        <v>60.84</v>
      </c>
      <c r="I25" s="49"/>
      <c r="J25" s="19">
        <f t="shared" ref="J25:J29" si="12">SUM(H25+I25)</f>
        <v>60.84</v>
      </c>
      <c r="K25" s="78">
        <v>2</v>
      </c>
      <c r="L25" s="15">
        <v>25.37</v>
      </c>
      <c r="M25" s="49"/>
      <c r="N25" s="19">
        <f t="shared" si="10"/>
        <v>25.37</v>
      </c>
      <c r="O25" s="78">
        <v>1</v>
      </c>
      <c r="P25" s="16"/>
      <c r="Q25" s="15">
        <f t="shared" si="9"/>
        <v>118.21000000000001</v>
      </c>
      <c r="R25" s="124">
        <v>2</v>
      </c>
    </row>
    <row r="26" spans="1:18" ht="15.75" x14ac:dyDescent="0.25">
      <c r="A26" s="128">
        <v>5</v>
      </c>
      <c r="B26" s="86" t="s">
        <v>161</v>
      </c>
      <c r="C26" s="49" t="s">
        <v>162</v>
      </c>
      <c r="D26" s="19">
        <v>35.31</v>
      </c>
      <c r="E26" s="49"/>
      <c r="F26" s="19">
        <f t="shared" si="11"/>
        <v>35.31</v>
      </c>
      <c r="G26" s="78">
        <v>5</v>
      </c>
      <c r="H26" s="15">
        <v>65.5</v>
      </c>
      <c r="I26" s="49"/>
      <c r="J26" s="19">
        <f t="shared" si="12"/>
        <v>65.5</v>
      </c>
      <c r="K26" s="78">
        <v>3</v>
      </c>
      <c r="L26" s="15">
        <v>27.88</v>
      </c>
      <c r="M26" s="49">
        <v>5</v>
      </c>
      <c r="N26" s="19">
        <f t="shared" si="10"/>
        <v>32.879999999999995</v>
      </c>
      <c r="O26" s="78">
        <v>4</v>
      </c>
      <c r="P26" s="16"/>
      <c r="Q26" s="15">
        <f t="shared" si="9"/>
        <v>133.69</v>
      </c>
      <c r="R26" s="80">
        <v>4</v>
      </c>
    </row>
    <row r="27" spans="1:18" ht="15.75" x14ac:dyDescent="0.25">
      <c r="A27" s="128">
        <v>6</v>
      </c>
      <c r="B27" s="86" t="s">
        <v>167</v>
      </c>
      <c r="C27" s="49" t="s">
        <v>153</v>
      </c>
      <c r="D27" s="19">
        <v>23.34</v>
      </c>
      <c r="E27" s="49"/>
      <c r="F27" s="19">
        <f t="shared" si="11"/>
        <v>23.34</v>
      </c>
      <c r="G27" s="78">
        <v>2</v>
      </c>
      <c r="H27" s="15">
        <v>56.94</v>
      </c>
      <c r="I27" s="49">
        <v>10</v>
      </c>
      <c r="J27" s="19">
        <f t="shared" si="12"/>
        <v>66.94</v>
      </c>
      <c r="K27" s="78">
        <v>4</v>
      </c>
      <c r="L27" s="15">
        <v>36.18</v>
      </c>
      <c r="M27" s="49"/>
      <c r="N27" s="19">
        <f t="shared" si="10"/>
        <v>36.18</v>
      </c>
      <c r="O27" s="78">
        <v>5</v>
      </c>
      <c r="P27" s="16">
        <v>15</v>
      </c>
      <c r="Q27" s="15">
        <f t="shared" si="9"/>
        <v>141.46</v>
      </c>
      <c r="R27" s="80">
        <v>5</v>
      </c>
    </row>
    <row r="28" spans="1:18" ht="15.75" x14ac:dyDescent="0.25">
      <c r="A28" s="128">
        <v>7</v>
      </c>
      <c r="B28" s="86" t="s">
        <v>132</v>
      </c>
      <c r="C28" s="49" t="s">
        <v>133</v>
      </c>
      <c r="D28" s="19">
        <v>65.040000000000006</v>
      </c>
      <c r="E28" s="49">
        <v>5</v>
      </c>
      <c r="F28" s="19">
        <f t="shared" si="11"/>
        <v>70.040000000000006</v>
      </c>
      <c r="G28" s="78">
        <v>7</v>
      </c>
      <c r="H28" s="15">
        <v>49.75</v>
      </c>
      <c r="I28" s="49"/>
      <c r="J28" s="19" t="s">
        <v>221</v>
      </c>
      <c r="K28" s="78">
        <v>8</v>
      </c>
      <c r="L28" s="15">
        <v>50.82</v>
      </c>
      <c r="M28" s="49">
        <v>25</v>
      </c>
      <c r="N28" s="19">
        <f t="shared" si="10"/>
        <v>75.819999999999993</v>
      </c>
      <c r="O28" s="78">
        <v>8</v>
      </c>
      <c r="P28" s="16"/>
      <c r="Q28" s="15" t="s">
        <v>220</v>
      </c>
      <c r="R28" s="80">
        <v>8</v>
      </c>
    </row>
    <row r="29" spans="1:18" ht="15.75" x14ac:dyDescent="0.25">
      <c r="A29" s="128">
        <v>8</v>
      </c>
      <c r="B29" s="86" t="s">
        <v>206</v>
      </c>
      <c r="C29" s="49" t="s">
        <v>207</v>
      </c>
      <c r="D29" s="19">
        <v>45.03</v>
      </c>
      <c r="E29" s="49">
        <v>5</v>
      </c>
      <c r="F29" s="19">
        <f t="shared" si="11"/>
        <v>50.03</v>
      </c>
      <c r="G29" s="78">
        <v>6</v>
      </c>
      <c r="H29" s="15">
        <v>89.25</v>
      </c>
      <c r="I29" s="49">
        <v>5</v>
      </c>
      <c r="J29" s="19">
        <f t="shared" si="12"/>
        <v>94.25</v>
      </c>
      <c r="K29" s="78">
        <v>7</v>
      </c>
      <c r="L29" s="25">
        <v>39.880000000000003</v>
      </c>
      <c r="M29" s="49"/>
      <c r="N29" s="19">
        <f t="shared" si="10"/>
        <v>39.880000000000003</v>
      </c>
      <c r="O29" s="78">
        <v>6</v>
      </c>
      <c r="P29" s="16"/>
      <c r="Q29" s="15">
        <f t="shared" si="9"/>
        <v>184.16</v>
      </c>
      <c r="R29" s="80">
        <v>6</v>
      </c>
    </row>
    <row r="30" spans="1:18" ht="15.75" x14ac:dyDescent="0.25">
      <c r="A30" s="128"/>
      <c r="B30" s="30"/>
      <c r="C30" s="13"/>
      <c r="D30" s="13"/>
      <c r="E30" s="13"/>
      <c r="F30" s="19"/>
      <c r="G30" s="82"/>
      <c r="H30" s="25"/>
      <c r="I30" s="13"/>
      <c r="J30" s="19"/>
      <c r="K30" s="82"/>
      <c r="L30" s="25"/>
      <c r="M30" s="13"/>
      <c r="N30" s="19"/>
      <c r="O30" s="82"/>
      <c r="P30" s="16"/>
      <c r="Q30" s="15"/>
      <c r="R30" s="80"/>
    </row>
    <row r="31" spans="1:18" ht="18.75" x14ac:dyDescent="0.3">
      <c r="A31" s="128"/>
      <c r="B31" s="212" t="s">
        <v>115</v>
      </c>
      <c r="C31" s="213"/>
      <c r="D31" s="213"/>
      <c r="E31" s="213"/>
      <c r="F31" s="213"/>
      <c r="G31" s="214"/>
      <c r="H31" s="25"/>
      <c r="I31" s="13"/>
      <c r="J31" s="19"/>
      <c r="K31" s="82"/>
      <c r="L31" s="25"/>
      <c r="M31" s="13"/>
      <c r="N31" s="19"/>
      <c r="O31" s="82"/>
      <c r="P31" s="16"/>
      <c r="Q31" s="15"/>
      <c r="R31" s="80"/>
    </row>
    <row r="32" spans="1:18" ht="18.75" x14ac:dyDescent="0.3">
      <c r="A32" s="92">
        <v>1</v>
      </c>
      <c r="B32" s="91" t="s">
        <v>118</v>
      </c>
      <c r="C32" s="49" t="s">
        <v>119</v>
      </c>
      <c r="D32" s="19">
        <v>30.78</v>
      </c>
      <c r="E32" s="49"/>
      <c r="F32" s="19">
        <f>SUM(D32+E32)</f>
        <v>30.78</v>
      </c>
      <c r="G32" s="93">
        <v>1</v>
      </c>
      <c r="H32" s="15">
        <v>49.31</v>
      </c>
      <c r="I32" s="49"/>
      <c r="J32" s="19">
        <f t="shared" si="8"/>
        <v>49.31</v>
      </c>
      <c r="K32" s="78">
        <v>1</v>
      </c>
      <c r="L32" s="25">
        <v>29.81</v>
      </c>
      <c r="M32" s="49"/>
      <c r="N32" s="19">
        <f t="shared" si="10"/>
        <v>29.81</v>
      </c>
      <c r="O32" s="78">
        <v>1</v>
      </c>
      <c r="P32" s="16"/>
      <c r="Q32" s="15">
        <f t="shared" ref="Q32:Q34" si="13">SUM(F32+J32+N32)</f>
        <v>109.9</v>
      </c>
      <c r="R32" s="134">
        <v>1</v>
      </c>
    </row>
    <row r="33" spans="1:18" ht="18.75" x14ac:dyDescent="0.3">
      <c r="A33" s="100">
        <v>2</v>
      </c>
      <c r="B33" s="91" t="s">
        <v>177</v>
      </c>
      <c r="C33" s="49" t="s">
        <v>156</v>
      </c>
      <c r="D33" s="19">
        <v>35.340000000000003</v>
      </c>
      <c r="E33" s="49">
        <v>5</v>
      </c>
      <c r="F33" s="19">
        <f t="shared" ref="F33:F34" si="14">SUM(D33+E33)</f>
        <v>40.340000000000003</v>
      </c>
      <c r="G33" s="93">
        <v>2</v>
      </c>
      <c r="H33" s="15">
        <v>66.5</v>
      </c>
      <c r="I33" s="49"/>
      <c r="J33" s="19">
        <f t="shared" si="8"/>
        <v>66.5</v>
      </c>
      <c r="K33" s="78">
        <v>2</v>
      </c>
      <c r="L33" s="15">
        <v>35.4</v>
      </c>
      <c r="M33" s="49"/>
      <c r="N33" s="19">
        <f t="shared" si="10"/>
        <v>35.4</v>
      </c>
      <c r="O33" s="78">
        <v>2</v>
      </c>
      <c r="P33" s="16"/>
      <c r="Q33" s="15">
        <f t="shared" si="13"/>
        <v>142.24</v>
      </c>
      <c r="R33" s="124">
        <v>2</v>
      </c>
    </row>
    <row r="34" spans="1:18" ht="18.75" x14ac:dyDescent="0.3">
      <c r="A34" s="100">
        <v>3</v>
      </c>
      <c r="B34" s="91" t="s">
        <v>208</v>
      </c>
      <c r="C34" s="49" t="s">
        <v>117</v>
      </c>
      <c r="D34" s="19">
        <v>56.52</v>
      </c>
      <c r="E34" s="49">
        <v>20</v>
      </c>
      <c r="F34" s="19">
        <f t="shared" si="14"/>
        <v>76.52000000000001</v>
      </c>
      <c r="G34" s="93">
        <v>3</v>
      </c>
      <c r="H34" s="15">
        <v>92.56</v>
      </c>
      <c r="I34" s="49">
        <v>15</v>
      </c>
      <c r="J34" s="19">
        <f t="shared" si="8"/>
        <v>107.56</v>
      </c>
      <c r="K34" s="78">
        <v>3</v>
      </c>
      <c r="L34" s="25">
        <v>42.56</v>
      </c>
      <c r="M34" s="49">
        <v>15</v>
      </c>
      <c r="N34" s="19">
        <f t="shared" si="10"/>
        <v>57.56</v>
      </c>
      <c r="O34" s="78">
        <v>3</v>
      </c>
      <c r="P34" s="16"/>
      <c r="Q34" s="15">
        <f t="shared" si="13"/>
        <v>241.64000000000001</v>
      </c>
      <c r="R34" s="102">
        <v>3</v>
      </c>
    </row>
    <row r="35" spans="1:18" ht="15.75" x14ac:dyDescent="0.25">
      <c r="A35" s="127"/>
      <c r="B35" s="95"/>
      <c r="C35" s="96"/>
      <c r="D35" s="20"/>
      <c r="E35" s="17"/>
      <c r="F35" s="20"/>
      <c r="G35" s="93"/>
      <c r="H35" s="15"/>
      <c r="I35" s="49"/>
      <c r="J35" s="19"/>
      <c r="K35" s="78"/>
      <c r="L35" s="25"/>
      <c r="M35" s="49"/>
      <c r="N35" s="19"/>
      <c r="O35" s="78"/>
      <c r="P35" s="16"/>
      <c r="Q35" s="15"/>
      <c r="R35" s="80"/>
    </row>
    <row r="36" spans="1:18" ht="18.75" x14ac:dyDescent="0.3">
      <c r="A36" s="128"/>
      <c r="B36" s="212" t="s">
        <v>120</v>
      </c>
      <c r="C36" s="213"/>
      <c r="D36" s="213"/>
      <c r="E36" s="213"/>
      <c r="F36" s="213"/>
      <c r="G36" s="214"/>
      <c r="H36" s="25"/>
      <c r="I36" s="13"/>
      <c r="J36" s="19"/>
      <c r="K36" s="82"/>
      <c r="L36" s="25"/>
      <c r="M36" s="13"/>
      <c r="N36" s="19"/>
      <c r="O36" s="82"/>
      <c r="P36" s="16"/>
      <c r="Q36" s="15"/>
      <c r="R36" s="80"/>
    </row>
    <row r="37" spans="1:18" ht="15.75" x14ac:dyDescent="0.25">
      <c r="A37" s="128">
        <v>1</v>
      </c>
      <c r="B37" s="109" t="s">
        <v>146</v>
      </c>
      <c r="C37" s="49" t="s">
        <v>133</v>
      </c>
      <c r="D37" s="19">
        <v>36.97</v>
      </c>
      <c r="E37" s="13">
        <v>5</v>
      </c>
      <c r="F37" s="19">
        <f>SUM(D37+E37)</f>
        <v>41.97</v>
      </c>
      <c r="G37" s="78">
        <v>5</v>
      </c>
      <c r="H37" s="15">
        <v>115.5</v>
      </c>
      <c r="I37" s="49"/>
      <c r="J37" s="19">
        <f t="shared" ref="J37:J43" si="15">SUM(H37+I37)</f>
        <v>115.5</v>
      </c>
      <c r="K37" s="78">
        <v>4</v>
      </c>
      <c r="L37" s="25">
        <v>32.25</v>
      </c>
      <c r="M37" s="49"/>
      <c r="N37" s="19">
        <f t="shared" ref="N37:N43" si="16">SUM(L37+M37)</f>
        <v>32.25</v>
      </c>
      <c r="O37" s="78">
        <v>3</v>
      </c>
      <c r="P37" s="16"/>
      <c r="Q37" s="15">
        <f t="shared" ref="Q37:Q42" si="17">SUM(F37+J37+N37)</f>
        <v>189.72</v>
      </c>
      <c r="R37" s="80">
        <v>4</v>
      </c>
    </row>
    <row r="38" spans="1:18" ht="15.75" x14ac:dyDescent="0.25">
      <c r="A38" s="128">
        <v>2</v>
      </c>
      <c r="B38" s="109" t="s">
        <v>147</v>
      </c>
      <c r="C38" s="49" t="s">
        <v>148</v>
      </c>
      <c r="D38" s="19">
        <v>40</v>
      </c>
      <c r="E38" s="13"/>
      <c r="F38" s="19">
        <f t="shared" ref="F38:F40" si="18">SUM(D38+E38)</f>
        <v>40</v>
      </c>
      <c r="G38" s="78">
        <v>4</v>
      </c>
      <c r="H38" s="15">
        <v>110.44</v>
      </c>
      <c r="I38" s="49">
        <v>15</v>
      </c>
      <c r="J38" s="19">
        <f t="shared" si="15"/>
        <v>125.44</v>
      </c>
      <c r="K38" s="78">
        <v>5</v>
      </c>
      <c r="L38" s="25">
        <v>48.03</v>
      </c>
      <c r="M38" s="49">
        <v>30</v>
      </c>
      <c r="N38" s="19">
        <f t="shared" si="16"/>
        <v>78.03</v>
      </c>
      <c r="O38" s="78">
        <v>5</v>
      </c>
      <c r="P38" s="16"/>
      <c r="Q38" s="15">
        <f t="shared" si="17"/>
        <v>243.47</v>
      </c>
      <c r="R38" s="80">
        <v>5</v>
      </c>
    </row>
    <row r="39" spans="1:18" ht="15.75" x14ac:dyDescent="0.25">
      <c r="A39" s="128">
        <v>3</v>
      </c>
      <c r="B39" s="109" t="s">
        <v>214</v>
      </c>
      <c r="C39" s="49" t="s">
        <v>215</v>
      </c>
      <c r="D39" s="19">
        <v>56.6</v>
      </c>
      <c r="E39" s="13">
        <v>5</v>
      </c>
      <c r="F39" s="19">
        <f t="shared" si="18"/>
        <v>61.6</v>
      </c>
      <c r="G39" s="78">
        <v>7</v>
      </c>
      <c r="H39" s="15">
        <v>111.47</v>
      </c>
      <c r="I39" s="49">
        <v>70</v>
      </c>
      <c r="J39" s="19">
        <f t="shared" si="15"/>
        <v>181.47</v>
      </c>
      <c r="K39" s="78">
        <v>7</v>
      </c>
      <c r="L39" s="15">
        <v>74.25</v>
      </c>
      <c r="M39" s="49">
        <v>30</v>
      </c>
      <c r="N39" s="19">
        <f t="shared" si="16"/>
        <v>104.25</v>
      </c>
      <c r="O39" s="78">
        <v>7</v>
      </c>
      <c r="P39" s="16"/>
      <c r="Q39" s="15">
        <f t="shared" si="17"/>
        <v>347.32</v>
      </c>
      <c r="R39" s="80">
        <v>7</v>
      </c>
    </row>
    <row r="40" spans="1:18" ht="18.75" x14ac:dyDescent="0.3">
      <c r="A40" s="128">
        <v>4</v>
      </c>
      <c r="B40" s="109" t="s">
        <v>152</v>
      </c>
      <c r="C40" s="49" t="s">
        <v>153</v>
      </c>
      <c r="D40" s="19">
        <v>26.75</v>
      </c>
      <c r="E40" s="13"/>
      <c r="F40" s="19">
        <f t="shared" si="18"/>
        <v>26.75</v>
      </c>
      <c r="G40" s="78">
        <v>2</v>
      </c>
      <c r="H40" s="15">
        <v>54.03</v>
      </c>
      <c r="I40" s="49"/>
      <c r="J40" s="19">
        <f t="shared" si="15"/>
        <v>54.03</v>
      </c>
      <c r="K40" s="78">
        <v>2</v>
      </c>
      <c r="L40" s="25">
        <v>26.66</v>
      </c>
      <c r="M40" s="49"/>
      <c r="N40" s="19">
        <f t="shared" si="16"/>
        <v>26.66</v>
      </c>
      <c r="O40" s="78">
        <v>2</v>
      </c>
      <c r="P40" s="16"/>
      <c r="Q40" s="15">
        <f t="shared" si="17"/>
        <v>107.44</v>
      </c>
      <c r="R40" s="124">
        <v>2</v>
      </c>
    </row>
    <row r="41" spans="1:18" ht="15.75" x14ac:dyDescent="0.25">
      <c r="A41" s="128">
        <v>5</v>
      </c>
      <c r="B41" s="109" t="s">
        <v>209</v>
      </c>
      <c r="C41" s="49" t="s">
        <v>210</v>
      </c>
      <c r="D41" s="19">
        <v>51.85</v>
      </c>
      <c r="E41" s="13"/>
      <c r="F41" s="19">
        <f>SUM(D41+E41)</f>
        <v>51.85</v>
      </c>
      <c r="G41" s="78">
        <v>6</v>
      </c>
      <c r="H41" s="15">
        <v>120.97</v>
      </c>
      <c r="I41" s="49">
        <v>5</v>
      </c>
      <c r="J41" s="19">
        <f t="shared" si="15"/>
        <v>125.97</v>
      </c>
      <c r="K41" s="78">
        <v>6</v>
      </c>
      <c r="L41" s="25">
        <v>59.28</v>
      </c>
      <c r="M41" s="49">
        <v>30</v>
      </c>
      <c r="N41" s="19">
        <f t="shared" si="16"/>
        <v>89.28</v>
      </c>
      <c r="O41" s="78">
        <v>6</v>
      </c>
      <c r="P41" s="16"/>
      <c r="Q41" s="15">
        <f t="shared" si="17"/>
        <v>267.10000000000002</v>
      </c>
      <c r="R41" s="80">
        <v>6</v>
      </c>
    </row>
    <row r="42" spans="1:18" s="125" customFormat="1" ht="18.75" x14ac:dyDescent="0.3">
      <c r="A42" s="128">
        <v>6</v>
      </c>
      <c r="B42" s="109" t="s">
        <v>216</v>
      </c>
      <c r="C42" s="49" t="s">
        <v>217</v>
      </c>
      <c r="D42" s="19">
        <v>36.28</v>
      </c>
      <c r="E42" s="13"/>
      <c r="F42" s="19">
        <f>SUM(D42+E42)</f>
        <v>36.28</v>
      </c>
      <c r="G42" s="78">
        <v>3</v>
      </c>
      <c r="H42" s="15">
        <v>71.41</v>
      </c>
      <c r="I42" s="49">
        <v>10</v>
      </c>
      <c r="J42" s="19">
        <f t="shared" si="15"/>
        <v>81.41</v>
      </c>
      <c r="K42" s="78">
        <v>3</v>
      </c>
      <c r="L42" s="25">
        <v>36.75</v>
      </c>
      <c r="M42" s="49">
        <v>30</v>
      </c>
      <c r="N42" s="19">
        <f t="shared" si="16"/>
        <v>66.75</v>
      </c>
      <c r="O42" s="78">
        <v>4</v>
      </c>
      <c r="P42" s="16"/>
      <c r="Q42" s="15">
        <f t="shared" si="17"/>
        <v>184.44</v>
      </c>
      <c r="R42" s="102">
        <v>3</v>
      </c>
    </row>
    <row r="43" spans="1:18" ht="18.75" x14ac:dyDescent="0.3">
      <c r="A43" s="128">
        <v>7</v>
      </c>
      <c r="B43" s="109" t="s">
        <v>122</v>
      </c>
      <c r="C43" s="49" t="s">
        <v>100</v>
      </c>
      <c r="D43" s="19">
        <v>21.44</v>
      </c>
      <c r="E43" s="13"/>
      <c r="F43" s="19">
        <f>SUM(D43+E43)</f>
        <v>21.44</v>
      </c>
      <c r="G43" s="78">
        <v>1</v>
      </c>
      <c r="H43" s="15">
        <v>46.91</v>
      </c>
      <c r="I43" s="49"/>
      <c r="J43" s="19">
        <f t="shared" si="15"/>
        <v>46.91</v>
      </c>
      <c r="K43" s="78">
        <v>1</v>
      </c>
      <c r="L43" s="25">
        <v>22.15</v>
      </c>
      <c r="M43" s="49"/>
      <c r="N43" s="19">
        <f t="shared" si="16"/>
        <v>22.15</v>
      </c>
      <c r="O43" s="78">
        <v>1</v>
      </c>
      <c r="P43" s="16"/>
      <c r="Q43" s="15">
        <f>SUM(F43+J43+N43+P43)</f>
        <v>90.5</v>
      </c>
      <c r="R43" s="134">
        <v>1</v>
      </c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36:G36"/>
    <mergeCell ref="L5:N5"/>
    <mergeCell ref="O5:O6"/>
    <mergeCell ref="B7:G7"/>
    <mergeCell ref="B13:G13"/>
    <mergeCell ref="B21:G21"/>
    <mergeCell ref="B31:G3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defaultRowHeight="15" x14ac:dyDescent="0.25"/>
  <cols>
    <col min="1" max="1" width="3.85546875" customWidth="1"/>
    <col min="2" max="2" width="7.85546875" customWidth="1"/>
    <col min="3" max="3" width="18.42578125" customWidth="1"/>
    <col min="5" max="5" width="5.7109375" customWidth="1"/>
    <col min="13" max="13" width="7.28515625" customWidth="1"/>
  </cols>
  <sheetData>
    <row r="1" spans="1:13" ht="18.75" x14ac:dyDescent="0.3">
      <c r="A1" s="131"/>
      <c r="B1" s="131"/>
      <c r="C1" s="186" t="s">
        <v>222</v>
      </c>
      <c r="D1" s="186"/>
      <c r="E1" s="186"/>
      <c r="F1" s="186"/>
      <c r="G1" s="186"/>
      <c r="H1" s="186"/>
      <c r="I1" s="186"/>
      <c r="J1" s="186"/>
      <c r="K1" s="131"/>
      <c r="L1" s="131"/>
      <c r="M1" s="131"/>
    </row>
    <row r="2" spans="1:13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 x14ac:dyDescent="0.3">
      <c r="A3" s="201" t="s">
        <v>246</v>
      </c>
      <c r="B3" s="201"/>
      <c r="C3" s="201"/>
      <c r="D3" s="201"/>
      <c r="E3" s="201"/>
      <c r="F3" s="201"/>
      <c r="G3" s="201"/>
      <c r="H3" s="131"/>
      <c r="I3" s="233" t="s">
        <v>247</v>
      </c>
      <c r="J3" s="233"/>
      <c r="K3" s="233"/>
      <c r="L3" s="233"/>
      <c r="M3" s="233"/>
    </row>
    <row r="4" spans="1:13" ht="8.25" customHeight="1" thickBot="1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 thickTop="1" x14ac:dyDescent="0.25">
      <c r="A5" s="202" t="s">
        <v>80</v>
      </c>
      <c r="B5" s="234" t="s">
        <v>223</v>
      </c>
      <c r="C5" s="204" t="s">
        <v>81</v>
      </c>
      <c r="D5" s="204" t="s">
        <v>82</v>
      </c>
      <c r="E5" s="235"/>
      <c r="F5" s="236"/>
      <c r="G5" s="236"/>
      <c r="H5" s="236"/>
      <c r="I5" s="236"/>
      <c r="J5" s="236"/>
      <c r="K5" s="236"/>
      <c r="L5" s="236"/>
      <c r="M5" s="237"/>
    </row>
    <row r="6" spans="1:13" ht="83.25" x14ac:dyDescent="0.25">
      <c r="A6" s="203"/>
      <c r="B6" s="202"/>
      <c r="C6" s="205"/>
      <c r="D6" s="205"/>
      <c r="E6" s="70" t="s">
        <v>224</v>
      </c>
      <c r="F6" s="135" t="s">
        <v>225</v>
      </c>
      <c r="G6" s="135" t="s">
        <v>226</v>
      </c>
      <c r="H6" s="136" t="s">
        <v>227</v>
      </c>
      <c r="I6" s="70" t="s">
        <v>228</v>
      </c>
      <c r="J6" s="137" t="s">
        <v>229</v>
      </c>
      <c r="K6" s="138" t="s">
        <v>230</v>
      </c>
      <c r="L6" s="139" t="s">
        <v>90</v>
      </c>
      <c r="M6" s="135" t="s">
        <v>91</v>
      </c>
    </row>
    <row r="7" spans="1:13" ht="18.75" x14ac:dyDescent="0.25">
      <c r="A7" s="132"/>
      <c r="B7" s="224" t="s">
        <v>13</v>
      </c>
      <c r="C7" s="225"/>
      <c r="D7" s="226"/>
      <c r="E7" s="70"/>
      <c r="F7" s="135"/>
      <c r="G7" s="135"/>
      <c r="H7" s="136"/>
      <c r="I7" s="135" t="s">
        <v>249</v>
      </c>
      <c r="J7" s="158" t="s">
        <v>250</v>
      </c>
      <c r="K7" s="157" t="s">
        <v>250</v>
      </c>
      <c r="L7" s="139"/>
      <c r="M7" s="135"/>
    </row>
    <row r="8" spans="1:13" ht="18.75" x14ac:dyDescent="0.3">
      <c r="A8" s="140">
        <v>1</v>
      </c>
      <c r="B8" s="140">
        <v>266</v>
      </c>
      <c r="C8" s="141" t="s">
        <v>93</v>
      </c>
      <c r="D8" s="140" t="s">
        <v>94</v>
      </c>
      <c r="E8" s="142">
        <v>33</v>
      </c>
      <c r="F8" s="49" t="s">
        <v>242</v>
      </c>
      <c r="G8" s="143">
        <v>35.26</v>
      </c>
      <c r="H8" s="144">
        <v>29.26</v>
      </c>
      <c r="I8" s="143">
        <v>2.0009999999999999</v>
      </c>
      <c r="J8" s="19"/>
      <c r="K8" s="16"/>
      <c r="L8" s="15">
        <f>SUM(H8+I8-J8-K8)</f>
        <v>31.261000000000003</v>
      </c>
      <c r="M8" s="159">
        <v>3</v>
      </c>
    </row>
    <row r="9" spans="1:13" ht="15.75" x14ac:dyDescent="0.25">
      <c r="A9" s="140">
        <v>2</v>
      </c>
      <c r="B9" s="140">
        <v>267</v>
      </c>
      <c r="C9" s="141" t="s">
        <v>113</v>
      </c>
      <c r="D9" s="140" t="s">
        <v>248</v>
      </c>
      <c r="E9" s="49">
        <v>26</v>
      </c>
      <c r="F9" s="142" t="s">
        <v>243</v>
      </c>
      <c r="G9" s="143">
        <v>40.590000000000003</v>
      </c>
      <c r="H9" s="16">
        <v>31.59</v>
      </c>
      <c r="I9" s="143"/>
      <c r="J9" s="19"/>
      <c r="K9" s="16"/>
      <c r="L9" s="15">
        <f t="shared" ref="L9:L15" si="0">SUM(H9+I9-J9-K9)</f>
        <v>31.59</v>
      </c>
      <c r="M9" s="80">
        <v>4</v>
      </c>
    </row>
    <row r="10" spans="1:13" ht="15.75" x14ac:dyDescent="0.25">
      <c r="A10" s="140">
        <v>3</v>
      </c>
      <c r="B10" s="140">
        <v>277</v>
      </c>
      <c r="C10" s="141" t="s">
        <v>164</v>
      </c>
      <c r="D10" s="140" t="s">
        <v>148</v>
      </c>
      <c r="E10" s="49">
        <v>42</v>
      </c>
      <c r="F10" s="49" t="s">
        <v>234</v>
      </c>
      <c r="G10" s="143">
        <v>60.28</v>
      </c>
      <c r="H10" s="144">
        <v>36.28</v>
      </c>
      <c r="I10" s="143">
        <v>2</v>
      </c>
      <c r="J10" s="19"/>
      <c r="K10" s="16"/>
      <c r="L10" s="15">
        <f t="shared" si="0"/>
        <v>38.28</v>
      </c>
      <c r="M10" s="80">
        <v>10</v>
      </c>
    </row>
    <row r="11" spans="1:13" ht="15.75" x14ac:dyDescent="0.25">
      <c r="A11" s="140">
        <v>4</v>
      </c>
      <c r="B11" s="140">
        <v>268</v>
      </c>
      <c r="C11" s="141" t="s">
        <v>125</v>
      </c>
      <c r="D11" s="140" t="s">
        <v>126</v>
      </c>
      <c r="E11" s="49">
        <v>21</v>
      </c>
      <c r="F11" s="49" t="s">
        <v>245</v>
      </c>
      <c r="G11" s="143">
        <v>44.05</v>
      </c>
      <c r="H11" s="144">
        <v>32.049999999999997</v>
      </c>
      <c r="I11" s="143">
        <v>0.3</v>
      </c>
      <c r="J11" s="19">
        <v>7.0000000000000007E-2</v>
      </c>
      <c r="K11" s="16"/>
      <c r="L11" s="15">
        <f t="shared" si="0"/>
        <v>32.279999999999994</v>
      </c>
      <c r="M11" s="80">
        <v>5</v>
      </c>
    </row>
    <row r="12" spans="1:13" ht="15.75" x14ac:dyDescent="0.25">
      <c r="A12" s="140">
        <v>5</v>
      </c>
      <c r="B12" s="140">
        <v>270</v>
      </c>
      <c r="C12" s="141" t="s">
        <v>174</v>
      </c>
      <c r="D12" s="140" t="s">
        <v>175</v>
      </c>
      <c r="E12" s="49">
        <v>30</v>
      </c>
      <c r="F12" s="49" t="s">
        <v>231</v>
      </c>
      <c r="G12" s="143">
        <v>49.05</v>
      </c>
      <c r="H12" s="16">
        <v>34.049999999999997</v>
      </c>
      <c r="I12" s="143">
        <v>2</v>
      </c>
      <c r="J12" s="19"/>
      <c r="K12" s="16"/>
      <c r="L12" s="15">
        <f t="shared" si="0"/>
        <v>36.049999999999997</v>
      </c>
      <c r="M12" s="80">
        <v>9</v>
      </c>
    </row>
    <row r="13" spans="1:13" ht="18.75" x14ac:dyDescent="0.3">
      <c r="A13" s="140">
        <v>6</v>
      </c>
      <c r="B13" s="140">
        <v>258</v>
      </c>
      <c r="C13" s="141" t="s">
        <v>167</v>
      </c>
      <c r="D13" s="140" t="s">
        <v>236</v>
      </c>
      <c r="E13" s="49">
        <v>34</v>
      </c>
      <c r="F13" s="49" t="s">
        <v>238</v>
      </c>
      <c r="G13" s="143">
        <v>27.39</v>
      </c>
      <c r="H13" s="16">
        <v>27.39</v>
      </c>
      <c r="I13" s="143">
        <v>0.3</v>
      </c>
      <c r="J13" s="19"/>
      <c r="K13" s="16"/>
      <c r="L13" s="15">
        <v>28.09</v>
      </c>
      <c r="M13" s="98">
        <v>1</v>
      </c>
    </row>
    <row r="14" spans="1:13" ht="15.75" x14ac:dyDescent="0.25">
      <c r="A14" s="140">
        <v>7</v>
      </c>
      <c r="B14" s="140">
        <v>263</v>
      </c>
      <c r="C14" s="141" t="s">
        <v>118</v>
      </c>
      <c r="D14" s="140" t="s">
        <v>119</v>
      </c>
      <c r="E14" s="49">
        <v>45</v>
      </c>
      <c r="F14" s="49" t="s">
        <v>241</v>
      </c>
      <c r="G14" s="143">
        <v>37</v>
      </c>
      <c r="H14" s="144">
        <v>34</v>
      </c>
      <c r="I14" s="143"/>
      <c r="J14" s="19"/>
      <c r="K14" s="16"/>
      <c r="L14" s="15">
        <f t="shared" si="0"/>
        <v>34</v>
      </c>
      <c r="M14" s="80">
        <v>7</v>
      </c>
    </row>
    <row r="15" spans="1:13" s="131" customFormat="1" ht="15.75" x14ac:dyDescent="0.25">
      <c r="A15" s="140">
        <v>8</v>
      </c>
      <c r="B15" s="140">
        <v>271</v>
      </c>
      <c r="C15" s="141" t="s">
        <v>177</v>
      </c>
      <c r="D15" s="140" t="s">
        <v>156</v>
      </c>
      <c r="E15" s="49">
        <v>37</v>
      </c>
      <c r="F15" s="49" t="s">
        <v>232</v>
      </c>
      <c r="G15" s="143">
        <v>52.49</v>
      </c>
      <c r="H15" s="144">
        <v>34.49</v>
      </c>
      <c r="I15" s="143">
        <v>1</v>
      </c>
      <c r="J15" s="19"/>
      <c r="K15" s="16"/>
      <c r="L15" s="15">
        <f t="shared" si="0"/>
        <v>35.49</v>
      </c>
      <c r="M15" s="80">
        <v>8</v>
      </c>
    </row>
    <row r="16" spans="1:13" s="131" customFormat="1" ht="15.75" x14ac:dyDescent="0.25">
      <c r="A16" s="140">
        <v>9</v>
      </c>
      <c r="B16" s="140">
        <v>273</v>
      </c>
      <c r="C16" s="141" t="s">
        <v>176</v>
      </c>
      <c r="D16" s="140" t="s">
        <v>135</v>
      </c>
      <c r="E16" s="49">
        <v>41</v>
      </c>
      <c r="F16" s="49" t="s">
        <v>233</v>
      </c>
      <c r="G16" s="143">
        <v>54.04</v>
      </c>
      <c r="H16" s="144">
        <v>33.04</v>
      </c>
      <c r="I16" s="143">
        <v>0.3</v>
      </c>
      <c r="J16" s="19">
        <v>0.49</v>
      </c>
      <c r="K16" s="16"/>
      <c r="L16" s="15">
        <v>32.450000000000003</v>
      </c>
      <c r="M16" s="80">
        <v>6</v>
      </c>
    </row>
    <row r="17" spans="1:13" s="131" customFormat="1" ht="18.75" x14ac:dyDescent="0.3">
      <c r="A17" s="140">
        <v>10</v>
      </c>
      <c r="B17" s="140">
        <v>278</v>
      </c>
      <c r="C17" s="141" t="s">
        <v>187</v>
      </c>
      <c r="D17" s="140" t="s">
        <v>188</v>
      </c>
      <c r="E17" s="49">
        <v>17</v>
      </c>
      <c r="F17" s="49" t="s">
        <v>235</v>
      </c>
      <c r="G17" s="143">
        <v>56.33</v>
      </c>
      <c r="H17" s="144">
        <v>29.33</v>
      </c>
      <c r="I17" s="143">
        <v>0.3</v>
      </c>
      <c r="J17" s="19"/>
      <c r="K17" s="16"/>
      <c r="L17" s="15">
        <v>30.03</v>
      </c>
      <c r="M17" s="124">
        <v>2</v>
      </c>
    </row>
    <row r="18" spans="1:13" x14ac:dyDescent="0.25">
      <c r="A18" s="133"/>
      <c r="B18" s="133"/>
      <c r="C18" s="13"/>
      <c r="D18" s="133"/>
      <c r="E18" s="49"/>
      <c r="F18" s="49"/>
      <c r="G18" s="143"/>
      <c r="H18" s="16"/>
      <c r="I18" s="49"/>
      <c r="J18" s="19"/>
      <c r="K18" s="16"/>
      <c r="L18" s="15"/>
      <c r="M18" s="145"/>
    </row>
    <row r="19" spans="1:13" ht="18.75" x14ac:dyDescent="0.25">
      <c r="A19" s="133"/>
      <c r="B19" s="227" t="s">
        <v>27</v>
      </c>
      <c r="C19" s="228"/>
      <c r="D19" s="229"/>
      <c r="E19" s="49"/>
      <c r="F19" s="49"/>
      <c r="G19" s="143"/>
      <c r="H19" s="16"/>
      <c r="I19" s="49"/>
      <c r="J19" s="19"/>
      <c r="K19" s="16"/>
      <c r="L19" s="15"/>
      <c r="M19" s="145"/>
    </row>
    <row r="20" spans="1:13" ht="18.75" x14ac:dyDescent="0.3">
      <c r="A20" s="146">
        <v>1</v>
      </c>
      <c r="B20" s="146">
        <v>264</v>
      </c>
      <c r="C20" s="147" t="s">
        <v>102</v>
      </c>
      <c r="D20" s="146" t="s">
        <v>103</v>
      </c>
      <c r="E20" s="49">
        <v>56</v>
      </c>
      <c r="F20" s="49" t="s">
        <v>242</v>
      </c>
      <c r="G20" s="143">
        <v>29.15</v>
      </c>
      <c r="H20" s="16">
        <v>23.15</v>
      </c>
      <c r="I20" s="143"/>
      <c r="J20" s="19">
        <v>0.2</v>
      </c>
      <c r="K20" s="144">
        <v>0.55000000000000004</v>
      </c>
      <c r="L20" s="15">
        <v>22</v>
      </c>
      <c r="M20" s="102">
        <v>3</v>
      </c>
    </row>
    <row r="21" spans="1:13" ht="15.75" x14ac:dyDescent="0.25">
      <c r="A21" s="146">
        <v>2</v>
      </c>
      <c r="B21" s="146">
        <v>204</v>
      </c>
      <c r="C21" s="147" t="s">
        <v>95</v>
      </c>
      <c r="D21" s="146" t="s">
        <v>96</v>
      </c>
      <c r="E21" s="49">
        <v>47</v>
      </c>
      <c r="F21" s="49" t="s">
        <v>231</v>
      </c>
      <c r="G21" s="143">
        <v>47.37</v>
      </c>
      <c r="H21" s="16">
        <v>32.369999999999997</v>
      </c>
      <c r="I21" s="143"/>
      <c r="J21" s="19">
        <v>0.08</v>
      </c>
      <c r="K21" s="144">
        <v>0.1</v>
      </c>
      <c r="L21" s="15">
        <f t="shared" ref="L21:L26" si="1">SUM(H21+I21-J21-K21)</f>
        <v>32.19</v>
      </c>
      <c r="M21" s="80">
        <v>7</v>
      </c>
    </row>
    <row r="22" spans="1:13" ht="18.75" x14ac:dyDescent="0.3">
      <c r="A22" s="146">
        <v>3</v>
      </c>
      <c r="B22" s="146">
        <v>213</v>
      </c>
      <c r="C22" s="147" t="s">
        <v>99</v>
      </c>
      <c r="D22" s="146" t="s">
        <v>237</v>
      </c>
      <c r="E22" s="49">
        <v>42</v>
      </c>
      <c r="F22" s="49" t="s">
        <v>243</v>
      </c>
      <c r="G22" s="143">
        <v>27.22</v>
      </c>
      <c r="H22" s="144">
        <v>18.22</v>
      </c>
      <c r="I22" s="143"/>
      <c r="J22" s="19"/>
      <c r="K22" s="16"/>
      <c r="L22" s="15">
        <f t="shared" si="1"/>
        <v>18.22</v>
      </c>
      <c r="M22" s="98">
        <v>1</v>
      </c>
    </row>
    <row r="23" spans="1:13" ht="18.75" x14ac:dyDescent="0.3">
      <c r="A23" s="146">
        <v>4</v>
      </c>
      <c r="B23" s="146">
        <v>261</v>
      </c>
      <c r="C23" s="147" t="s">
        <v>129</v>
      </c>
      <c r="D23" s="146" t="s">
        <v>130</v>
      </c>
      <c r="E23" s="49">
        <v>53</v>
      </c>
      <c r="F23" s="49" t="s">
        <v>238</v>
      </c>
      <c r="G23" s="143">
        <v>19.05</v>
      </c>
      <c r="H23" s="16">
        <v>19.05</v>
      </c>
      <c r="I23" s="143"/>
      <c r="J23" s="19"/>
      <c r="K23" s="144">
        <v>0.4</v>
      </c>
      <c r="L23" s="15">
        <v>18.25</v>
      </c>
      <c r="M23" s="124">
        <v>2</v>
      </c>
    </row>
    <row r="24" spans="1:13" ht="15.75" x14ac:dyDescent="0.25">
      <c r="A24" s="146">
        <v>5</v>
      </c>
      <c r="B24" s="146">
        <v>265</v>
      </c>
      <c r="C24" s="147" t="s">
        <v>108</v>
      </c>
      <c r="D24" s="146" t="s">
        <v>109</v>
      </c>
      <c r="E24" s="49">
        <v>52</v>
      </c>
      <c r="F24" s="49" t="s">
        <v>245</v>
      </c>
      <c r="G24" s="143">
        <v>35.450000000000003</v>
      </c>
      <c r="H24" s="144">
        <v>23.45</v>
      </c>
      <c r="I24" s="143">
        <v>0.3</v>
      </c>
      <c r="J24" s="19"/>
      <c r="K24" s="144">
        <v>0.35</v>
      </c>
      <c r="L24" s="15">
        <f t="shared" si="1"/>
        <v>23.4</v>
      </c>
      <c r="M24" s="80">
        <v>4</v>
      </c>
    </row>
    <row r="25" spans="1:13" ht="15.75" x14ac:dyDescent="0.25">
      <c r="A25" s="146">
        <v>6</v>
      </c>
      <c r="B25" s="146">
        <v>262</v>
      </c>
      <c r="C25" s="147" t="s">
        <v>251</v>
      </c>
      <c r="D25" s="146" t="s">
        <v>252</v>
      </c>
      <c r="E25" s="49">
        <v>36</v>
      </c>
      <c r="F25" s="49" t="s">
        <v>241</v>
      </c>
      <c r="G25" s="143">
        <v>29.01</v>
      </c>
      <c r="H25" s="144">
        <v>26.01</v>
      </c>
      <c r="I25" s="143">
        <v>4.4000000000000004</v>
      </c>
      <c r="J25" s="19"/>
      <c r="K25" s="144"/>
      <c r="L25" s="15">
        <f t="shared" si="1"/>
        <v>30.410000000000004</v>
      </c>
      <c r="M25" s="80">
        <v>6</v>
      </c>
    </row>
    <row r="26" spans="1:13" ht="15.75" x14ac:dyDescent="0.25">
      <c r="A26" s="146">
        <v>7</v>
      </c>
      <c r="B26" s="146">
        <v>274</v>
      </c>
      <c r="C26" s="147" t="s">
        <v>132</v>
      </c>
      <c r="D26" s="146" t="s">
        <v>133</v>
      </c>
      <c r="E26" s="49">
        <v>28</v>
      </c>
      <c r="F26" s="49" t="s">
        <v>232</v>
      </c>
      <c r="G26" s="143">
        <v>42</v>
      </c>
      <c r="H26" s="144">
        <v>24</v>
      </c>
      <c r="I26" s="143">
        <v>0.3</v>
      </c>
      <c r="J26" s="19"/>
      <c r="K26" s="16"/>
      <c r="L26" s="15">
        <f t="shared" si="1"/>
        <v>24.3</v>
      </c>
      <c r="M26" s="80">
        <v>5</v>
      </c>
    </row>
    <row r="27" spans="1:13" ht="15.75" x14ac:dyDescent="0.25">
      <c r="A27" s="146"/>
      <c r="B27" s="146"/>
      <c r="C27" s="147"/>
      <c r="D27" s="146"/>
      <c r="E27" s="49"/>
      <c r="F27" s="49"/>
      <c r="G27" s="143"/>
      <c r="H27" s="144"/>
      <c r="I27" s="143"/>
      <c r="J27" s="19"/>
      <c r="K27" s="16"/>
      <c r="L27" s="15"/>
      <c r="M27" s="80"/>
    </row>
    <row r="28" spans="1:13" x14ac:dyDescent="0.25">
      <c r="A28" s="133"/>
      <c r="B28" s="133"/>
      <c r="C28" s="30"/>
      <c r="D28" s="133"/>
      <c r="E28" s="49"/>
      <c r="F28" s="49"/>
      <c r="G28" s="143"/>
      <c r="H28" s="16"/>
      <c r="I28" s="49"/>
      <c r="J28" s="19"/>
      <c r="K28" s="16"/>
      <c r="L28" s="15"/>
      <c r="M28" s="148"/>
    </row>
    <row r="29" spans="1:13" ht="18.75" x14ac:dyDescent="0.25">
      <c r="A29" s="133"/>
      <c r="B29" s="230" t="s">
        <v>51</v>
      </c>
      <c r="C29" s="231"/>
      <c r="D29" s="232"/>
      <c r="E29" s="49"/>
      <c r="F29" s="49"/>
      <c r="G29" s="143"/>
      <c r="H29" s="16"/>
      <c r="I29" s="49"/>
      <c r="J29" s="19"/>
      <c r="K29" s="16"/>
      <c r="L29" s="15"/>
      <c r="M29" s="148"/>
    </row>
    <row r="30" spans="1:13" ht="18.75" x14ac:dyDescent="0.3">
      <c r="A30" s="149">
        <v>1</v>
      </c>
      <c r="B30" s="149">
        <v>276</v>
      </c>
      <c r="C30" s="150" t="s">
        <v>149</v>
      </c>
      <c r="D30" s="149" t="s">
        <v>121</v>
      </c>
      <c r="E30" s="49">
        <v>15</v>
      </c>
      <c r="F30" s="49" t="s">
        <v>238</v>
      </c>
      <c r="G30" s="151">
        <v>21.3</v>
      </c>
      <c r="H30" s="152">
        <v>21.3</v>
      </c>
      <c r="I30" s="151">
        <v>2.0499999999999998</v>
      </c>
      <c r="J30" s="19"/>
      <c r="K30" s="16"/>
      <c r="L30" s="15">
        <f>SUM(H30+I30-J30)</f>
        <v>23.35</v>
      </c>
      <c r="M30" s="98">
        <v>1</v>
      </c>
    </row>
    <row r="31" spans="1:13" ht="18.75" x14ac:dyDescent="0.3">
      <c r="A31" s="149">
        <v>2</v>
      </c>
      <c r="B31" s="149">
        <v>279</v>
      </c>
      <c r="C31" s="153" t="s">
        <v>239</v>
      </c>
      <c r="D31" s="149" t="s">
        <v>240</v>
      </c>
      <c r="E31" s="49">
        <v>15</v>
      </c>
      <c r="F31" s="49" t="s">
        <v>242</v>
      </c>
      <c r="G31" s="151">
        <v>32.4</v>
      </c>
      <c r="H31" s="154">
        <v>26.4</v>
      </c>
      <c r="I31" s="151">
        <v>0.4</v>
      </c>
      <c r="J31" s="19"/>
      <c r="K31" s="16"/>
      <c r="L31" s="15">
        <v>27.2</v>
      </c>
      <c r="M31" s="102">
        <v>3</v>
      </c>
    </row>
    <row r="32" spans="1:13" ht="15.75" x14ac:dyDescent="0.25">
      <c r="A32" s="149">
        <v>3</v>
      </c>
      <c r="B32" s="149">
        <v>260</v>
      </c>
      <c r="C32" s="150" t="s">
        <v>147</v>
      </c>
      <c r="D32" s="155" t="s">
        <v>148</v>
      </c>
      <c r="E32" s="49">
        <v>9</v>
      </c>
      <c r="F32" s="49" t="s">
        <v>243</v>
      </c>
      <c r="G32" s="151">
        <v>39.130000000000003</v>
      </c>
      <c r="H32" s="152">
        <v>30.13</v>
      </c>
      <c r="I32" s="151">
        <v>0.4</v>
      </c>
      <c r="J32" s="19"/>
      <c r="K32" s="25"/>
      <c r="L32" s="15">
        <f t="shared" ref="L32:L34" si="2">SUM(H32+I32-J32)</f>
        <v>30.529999999999998</v>
      </c>
      <c r="M32" s="80">
        <v>5</v>
      </c>
    </row>
    <row r="33" spans="1:13" s="131" customFormat="1" ht="15.75" x14ac:dyDescent="0.25">
      <c r="A33" s="149">
        <v>4</v>
      </c>
      <c r="B33" s="149">
        <v>275</v>
      </c>
      <c r="C33" s="150" t="s">
        <v>146</v>
      </c>
      <c r="D33" s="155" t="s">
        <v>133</v>
      </c>
      <c r="E33" s="49">
        <v>10</v>
      </c>
      <c r="F33" s="49" t="s">
        <v>245</v>
      </c>
      <c r="G33" s="151">
        <v>45.3</v>
      </c>
      <c r="H33" s="152">
        <v>33.299999999999997</v>
      </c>
      <c r="I33" s="151">
        <v>0.3</v>
      </c>
      <c r="J33" s="19"/>
      <c r="K33" s="25"/>
      <c r="L33" s="15">
        <v>34</v>
      </c>
      <c r="M33" s="80">
        <v>6</v>
      </c>
    </row>
    <row r="34" spans="1:13" ht="18.75" x14ac:dyDescent="0.3">
      <c r="A34" s="149">
        <v>5</v>
      </c>
      <c r="B34" s="149">
        <v>272</v>
      </c>
      <c r="C34" s="150" t="s">
        <v>253</v>
      </c>
      <c r="D34" s="155" t="s">
        <v>254</v>
      </c>
      <c r="E34" s="49">
        <v>14</v>
      </c>
      <c r="F34" s="49" t="s">
        <v>255</v>
      </c>
      <c r="G34" s="151">
        <v>38.119999999999997</v>
      </c>
      <c r="H34" s="154">
        <v>23.12</v>
      </c>
      <c r="I34" s="151">
        <v>0.3</v>
      </c>
      <c r="J34" s="19"/>
      <c r="K34" s="25"/>
      <c r="L34" s="15">
        <f t="shared" si="2"/>
        <v>23.42</v>
      </c>
      <c r="M34" s="124">
        <v>2</v>
      </c>
    </row>
    <row r="35" spans="1:13" ht="15.75" x14ac:dyDescent="0.25">
      <c r="A35" s="149">
        <v>6</v>
      </c>
      <c r="B35" s="149">
        <v>259</v>
      </c>
      <c r="C35" s="156" t="s">
        <v>244</v>
      </c>
      <c r="D35" s="155" t="s">
        <v>153</v>
      </c>
      <c r="E35" s="49">
        <v>15</v>
      </c>
      <c r="F35" s="49" t="s">
        <v>241</v>
      </c>
      <c r="G35" s="151">
        <v>26.49</v>
      </c>
      <c r="H35" s="152">
        <v>23.49</v>
      </c>
      <c r="I35" s="151">
        <v>4.5</v>
      </c>
      <c r="J35" s="19"/>
      <c r="K35" s="25"/>
      <c r="L35" s="15">
        <v>28.39</v>
      </c>
      <c r="M35" s="80">
        <v>4</v>
      </c>
    </row>
    <row r="36" spans="1:13" x14ac:dyDescent="0.25">
      <c r="A36" s="133"/>
      <c r="B36" s="133"/>
      <c r="C36" s="30"/>
      <c r="D36" s="13"/>
      <c r="E36" s="13"/>
      <c r="F36" s="13"/>
      <c r="G36" s="143"/>
      <c r="H36" s="16"/>
      <c r="I36" s="49"/>
      <c r="J36" s="19"/>
      <c r="K36" s="25"/>
      <c r="L36" s="15"/>
      <c r="M36" s="148"/>
    </row>
  </sheetData>
  <mergeCells count="11">
    <mergeCell ref="B7:D7"/>
    <mergeCell ref="B19:D19"/>
    <mergeCell ref="B29:D29"/>
    <mergeCell ref="C1:J1"/>
    <mergeCell ref="A3:G3"/>
    <mergeCell ref="I3:M3"/>
    <mergeCell ref="A5:A6"/>
    <mergeCell ref="B5:B6"/>
    <mergeCell ref="C5:C6"/>
    <mergeCell ref="D5:D6"/>
    <mergeCell ref="E5:M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/>
  </sheetViews>
  <sheetFormatPr defaultRowHeight="15" x14ac:dyDescent="0.25"/>
  <cols>
    <col min="1" max="1" width="5.28515625" customWidth="1"/>
    <col min="2" max="2" width="7.42578125" customWidth="1"/>
    <col min="3" max="3" width="18.28515625" customWidth="1"/>
    <col min="4" max="4" width="11.42578125" customWidth="1"/>
    <col min="5" max="5" width="7.7109375" customWidth="1"/>
    <col min="9" max="9" width="8" customWidth="1"/>
    <col min="10" max="10" width="7.28515625" customWidth="1"/>
    <col min="11" max="11" width="7.5703125" customWidth="1"/>
    <col min="12" max="12" width="8.7109375" customWidth="1"/>
    <col min="13" max="13" width="6.85546875" customWidth="1"/>
  </cols>
  <sheetData>
    <row r="1" spans="1:13" ht="18.75" x14ac:dyDescent="0.3">
      <c r="A1" s="160"/>
      <c r="B1" s="160"/>
      <c r="C1" s="186" t="s">
        <v>222</v>
      </c>
      <c r="D1" s="186"/>
      <c r="E1" s="186"/>
      <c r="F1" s="186"/>
      <c r="G1" s="186"/>
      <c r="H1" s="186"/>
      <c r="I1" s="186"/>
      <c r="J1" s="186"/>
      <c r="K1" s="160"/>
      <c r="L1" s="160"/>
      <c r="M1" s="160"/>
    </row>
    <row r="2" spans="1:13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8.75" x14ac:dyDescent="0.3">
      <c r="A3" s="201" t="s">
        <v>274</v>
      </c>
      <c r="B3" s="201"/>
      <c r="C3" s="201"/>
      <c r="D3" s="201"/>
      <c r="E3" s="201"/>
      <c r="F3" s="201"/>
      <c r="G3" s="201"/>
      <c r="H3" s="160"/>
      <c r="I3" s="233" t="s">
        <v>275</v>
      </c>
      <c r="J3" s="233"/>
      <c r="K3" s="233"/>
      <c r="L3" s="233"/>
      <c r="M3" s="233"/>
    </row>
    <row r="4" spans="1:13" ht="15.75" thickBot="1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 thickTop="1" x14ac:dyDescent="0.25">
      <c r="A5" s="202" t="s">
        <v>80</v>
      </c>
      <c r="B5" s="234" t="s">
        <v>223</v>
      </c>
      <c r="C5" s="204" t="s">
        <v>81</v>
      </c>
      <c r="D5" s="204" t="s">
        <v>82</v>
      </c>
      <c r="E5" s="235"/>
      <c r="F5" s="236"/>
      <c r="G5" s="236"/>
      <c r="H5" s="236"/>
      <c r="I5" s="236"/>
      <c r="J5" s="236"/>
      <c r="K5" s="236"/>
      <c r="L5" s="236"/>
      <c r="M5" s="237"/>
    </row>
    <row r="6" spans="1:13" ht="83.25" x14ac:dyDescent="0.25">
      <c r="A6" s="203"/>
      <c r="B6" s="202"/>
      <c r="C6" s="205"/>
      <c r="D6" s="205"/>
      <c r="E6" s="70" t="s">
        <v>224</v>
      </c>
      <c r="F6" s="135" t="s">
        <v>225</v>
      </c>
      <c r="G6" s="135" t="s">
        <v>226</v>
      </c>
      <c r="H6" s="136" t="s">
        <v>227</v>
      </c>
      <c r="I6" s="70" t="s">
        <v>228</v>
      </c>
      <c r="J6" s="137" t="s">
        <v>229</v>
      </c>
      <c r="K6" s="138" t="s">
        <v>230</v>
      </c>
      <c r="L6" s="139" t="s">
        <v>90</v>
      </c>
      <c r="M6" s="135" t="s">
        <v>91</v>
      </c>
    </row>
    <row r="7" spans="1:13" ht="18.75" x14ac:dyDescent="0.25">
      <c r="A7" s="161"/>
      <c r="B7" s="224" t="s">
        <v>13</v>
      </c>
      <c r="C7" s="225"/>
      <c r="D7" s="226"/>
      <c r="E7" s="70"/>
      <c r="F7" s="135"/>
      <c r="G7" s="135"/>
      <c r="H7" s="136"/>
      <c r="I7" s="135" t="s">
        <v>249</v>
      </c>
      <c r="J7" s="158" t="s">
        <v>250</v>
      </c>
      <c r="K7" s="157" t="s">
        <v>250</v>
      </c>
      <c r="L7" s="139"/>
      <c r="M7" s="135"/>
    </row>
    <row r="8" spans="1:13" ht="15.75" x14ac:dyDescent="0.25">
      <c r="A8" s="140">
        <v>1</v>
      </c>
      <c r="B8" s="140">
        <v>233</v>
      </c>
      <c r="C8" s="141" t="s">
        <v>93</v>
      </c>
      <c r="D8" s="140" t="s">
        <v>256</v>
      </c>
      <c r="E8" s="142">
        <v>34</v>
      </c>
      <c r="F8" s="49" t="s">
        <v>242</v>
      </c>
      <c r="G8" s="143">
        <v>45.25</v>
      </c>
      <c r="H8" s="144">
        <v>39.25</v>
      </c>
      <c r="I8" s="143">
        <v>2</v>
      </c>
      <c r="J8" s="19"/>
      <c r="K8" s="16"/>
      <c r="L8" s="144">
        <f>SUM(H8+I8-J8-K8)</f>
        <v>41.25</v>
      </c>
      <c r="M8" s="163">
        <v>5</v>
      </c>
    </row>
    <row r="9" spans="1:13" ht="15.75" x14ac:dyDescent="0.25">
      <c r="A9" s="140">
        <v>2</v>
      </c>
      <c r="B9" s="140">
        <v>231</v>
      </c>
      <c r="C9" s="141" t="s">
        <v>113</v>
      </c>
      <c r="D9" s="140" t="s">
        <v>248</v>
      </c>
      <c r="E9" s="49">
        <v>26</v>
      </c>
      <c r="F9" s="142" t="s">
        <v>238</v>
      </c>
      <c r="G9" s="143">
        <v>41.24</v>
      </c>
      <c r="H9" s="16">
        <v>41.24</v>
      </c>
      <c r="I9" s="143">
        <v>0.35</v>
      </c>
      <c r="J9" s="19"/>
      <c r="K9" s="16"/>
      <c r="L9" s="144">
        <f t="shared" ref="L9:L21" si="0">SUM(H9+I9-J9-K9)</f>
        <v>41.59</v>
      </c>
      <c r="M9" s="80">
        <v>7</v>
      </c>
    </row>
    <row r="10" spans="1:13" ht="15.75" x14ac:dyDescent="0.25">
      <c r="A10" s="140">
        <v>3</v>
      </c>
      <c r="B10" s="140">
        <v>266</v>
      </c>
      <c r="C10" s="141" t="s">
        <v>164</v>
      </c>
      <c r="D10" s="140" t="s">
        <v>148</v>
      </c>
      <c r="E10" s="49">
        <v>43</v>
      </c>
      <c r="F10" s="49" t="s">
        <v>271</v>
      </c>
      <c r="G10" s="143">
        <v>82.56</v>
      </c>
      <c r="H10" s="144">
        <v>49.56</v>
      </c>
      <c r="I10" s="143">
        <v>3.5</v>
      </c>
      <c r="J10" s="19"/>
      <c r="K10" s="16"/>
      <c r="L10" s="144">
        <v>53.46</v>
      </c>
      <c r="M10" s="80">
        <v>10</v>
      </c>
    </row>
    <row r="11" spans="1:13" ht="15.75" x14ac:dyDescent="0.25">
      <c r="A11" s="140">
        <v>4</v>
      </c>
      <c r="B11" s="140">
        <v>256</v>
      </c>
      <c r="C11" s="141" t="s">
        <v>125</v>
      </c>
      <c r="D11" s="140" t="s">
        <v>126</v>
      </c>
      <c r="E11" s="49">
        <v>21</v>
      </c>
      <c r="F11" s="49" t="s">
        <v>270</v>
      </c>
      <c r="G11" s="143">
        <v>71.31</v>
      </c>
      <c r="H11" s="144">
        <v>41.31</v>
      </c>
      <c r="I11" s="143">
        <v>0.45</v>
      </c>
      <c r="J11" s="19"/>
      <c r="K11" s="16"/>
      <c r="L11" s="144">
        <v>42.16</v>
      </c>
      <c r="M11" s="80">
        <v>8</v>
      </c>
    </row>
    <row r="12" spans="1:13" ht="15.75" x14ac:dyDescent="0.25">
      <c r="A12" s="140">
        <v>5</v>
      </c>
      <c r="B12" s="140">
        <v>248</v>
      </c>
      <c r="C12" s="141" t="s">
        <v>174</v>
      </c>
      <c r="D12" s="140" t="s">
        <v>175</v>
      </c>
      <c r="E12" s="49">
        <v>30</v>
      </c>
      <c r="F12" s="49" t="s">
        <v>245</v>
      </c>
      <c r="G12" s="143">
        <v>52.1</v>
      </c>
      <c r="H12" s="144">
        <v>40.1</v>
      </c>
      <c r="I12" s="143">
        <v>0.1</v>
      </c>
      <c r="J12" s="19"/>
      <c r="K12" s="16"/>
      <c r="L12" s="144">
        <f t="shared" si="0"/>
        <v>40.200000000000003</v>
      </c>
      <c r="M12" s="80">
        <v>4</v>
      </c>
    </row>
    <row r="13" spans="1:13" ht="18.75" x14ac:dyDescent="0.3">
      <c r="A13" s="140">
        <v>6</v>
      </c>
      <c r="B13" s="140">
        <v>252</v>
      </c>
      <c r="C13" s="141" t="s">
        <v>167</v>
      </c>
      <c r="D13" s="140" t="s">
        <v>236</v>
      </c>
      <c r="E13" s="49">
        <v>34</v>
      </c>
      <c r="F13" s="49" t="s">
        <v>235</v>
      </c>
      <c r="G13" s="143">
        <v>62.3</v>
      </c>
      <c r="H13" s="16">
        <v>35.299999999999997</v>
      </c>
      <c r="I13" s="143">
        <v>1.2</v>
      </c>
      <c r="J13" s="19"/>
      <c r="K13" s="16"/>
      <c r="L13" s="144">
        <f t="shared" si="0"/>
        <v>36.5</v>
      </c>
      <c r="M13" s="166">
        <v>2</v>
      </c>
    </row>
    <row r="14" spans="1:13" ht="18.75" x14ac:dyDescent="0.3">
      <c r="A14" s="140">
        <v>7</v>
      </c>
      <c r="B14" s="140">
        <v>262</v>
      </c>
      <c r="C14" s="141" t="s">
        <v>118</v>
      </c>
      <c r="D14" s="140" t="s">
        <v>119</v>
      </c>
      <c r="E14" s="49">
        <v>45</v>
      </c>
      <c r="F14" s="49" t="s">
        <v>233</v>
      </c>
      <c r="G14" s="143">
        <v>61.02</v>
      </c>
      <c r="H14" s="144">
        <v>40.020000000000003</v>
      </c>
      <c r="I14" s="143">
        <v>0.2</v>
      </c>
      <c r="J14" s="19">
        <v>0.08</v>
      </c>
      <c r="K14" s="16"/>
      <c r="L14" s="144">
        <f t="shared" si="0"/>
        <v>40.140000000000008</v>
      </c>
      <c r="M14" s="102">
        <v>3</v>
      </c>
    </row>
    <row r="15" spans="1:13" ht="15.75" x14ac:dyDescent="0.25">
      <c r="A15" s="140">
        <v>8</v>
      </c>
      <c r="B15" s="140">
        <v>247</v>
      </c>
      <c r="C15" s="141" t="s">
        <v>177</v>
      </c>
      <c r="D15" s="140" t="s">
        <v>156</v>
      </c>
      <c r="E15" s="49">
        <v>37</v>
      </c>
      <c r="F15" s="49" t="s">
        <v>243</v>
      </c>
      <c r="G15" s="143">
        <v>55.4</v>
      </c>
      <c r="H15" s="144">
        <v>46.4</v>
      </c>
      <c r="I15" s="143">
        <v>1.1000000000000001</v>
      </c>
      <c r="J15" s="19"/>
      <c r="K15" s="16"/>
      <c r="L15" s="144">
        <f t="shared" si="0"/>
        <v>47.5</v>
      </c>
      <c r="M15" s="80">
        <v>9</v>
      </c>
    </row>
    <row r="16" spans="1:13" ht="15.75" x14ac:dyDescent="0.25">
      <c r="A16" s="140">
        <v>9</v>
      </c>
      <c r="B16" s="140">
        <v>223</v>
      </c>
      <c r="C16" s="141" t="s">
        <v>206</v>
      </c>
      <c r="D16" s="140" t="s">
        <v>207</v>
      </c>
      <c r="E16" s="49">
        <v>58</v>
      </c>
      <c r="F16" s="49" t="s">
        <v>241</v>
      </c>
      <c r="G16" s="143">
        <v>70.099999999999994</v>
      </c>
      <c r="H16" s="144">
        <v>67.099999999999994</v>
      </c>
      <c r="I16" s="143">
        <v>9.15</v>
      </c>
      <c r="J16" s="19">
        <v>0.2</v>
      </c>
      <c r="K16" s="16">
        <v>1.05</v>
      </c>
      <c r="L16" s="144">
        <f t="shared" si="0"/>
        <v>75</v>
      </c>
      <c r="M16" s="80">
        <v>14</v>
      </c>
    </row>
    <row r="17" spans="1:13" ht="15.75" x14ac:dyDescent="0.25">
      <c r="A17" s="140">
        <v>10</v>
      </c>
      <c r="B17" s="140">
        <v>258</v>
      </c>
      <c r="C17" s="141" t="s">
        <v>116</v>
      </c>
      <c r="D17" s="140" t="s">
        <v>117</v>
      </c>
      <c r="E17" s="49">
        <v>63</v>
      </c>
      <c r="F17" s="49" t="s">
        <v>232</v>
      </c>
      <c r="G17" s="143">
        <v>72.3</v>
      </c>
      <c r="H17" s="144">
        <v>54.3</v>
      </c>
      <c r="I17" s="143">
        <v>6.2</v>
      </c>
      <c r="J17" s="19">
        <v>0.47</v>
      </c>
      <c r="K17" s="144">
        <v>1.3</v>
      </c>
      <c r="L17" s="144">
        <v>58.33</v>
      </c>
      <c r="M17" s="80">
        <v>13</v>
      </c>
    </row>
    <row r="18" spans="1:13" s="160" customFormat="1" ht="18.75" x14ac:dyDescent="0.3">
      <c r="A18" s="140">
        <v>11</v>
      </c>
      <c r="B18" s="140">
        <v>263</v>
      </c>
      <c r="C18" s="141" t="s">
        <v>257</v>
      </c>
      <c r="D18" s="140" t="s">
        <v>258</v>
      </c>
      <c r="E18" s="49">
        <v>51</v>
      </c>
      <c r="F18" s="49" t="s">
        <v>234</v>
      </c>
      <c r="G18" s="143">
        <v>56.3</v>
      </c>
      <c r="H18" s="144">
        <v>32.299999999999997</v>
      </c>
      <c r="I18" s="143">
        <v>3.2</v>
      </c>
      <c r="J18" s="19"/>
      <c r="K18" s="144">
        <v>0.3</v>
      </c>
      <c r="L18" s="144">
        <f t="shared" si="0"/>
        <v>35.200000000000003</v>
      </c>
      <c r="M18" s="98">
        <v>1</v>
      </c>
    </row>
    <row r="19" spans="1:13" s="160" customFormat="1" ht="15.75" x14ac:dyDescent="0.25">
      <c r="A19" s="140">
        <v>12</v>
      </c>
      <c r="B19" s="140">
        <v>250</v>
      </c>
      <c r="C19" s="165" t="s">
        <v>259</v>
      </c>
      <c r="D19" s="140" t="s">
        <v>105</v>
      </c>
      <c r="E19" s="49">
        <v>17</v>
      </c>
      <c r="F19" s="49" t="s">
        <v>231</v>
      </c>
      <c r="G19" s="143">
        <v>67.28</v>
      </c>
      <c r="H19" s="144">
        <v>52.28</v>
      </c>
      <c r="I19" s="143">
        <v>3.45</v>
      </c>
      <c r="J19" s="19"/>
      <c r="K19" s="16"/>
      <c r="L19" s="144">
        <v>56.13</v>
      </c>
      <c r="M19" s="80">
        <v>11</v>
      </c>
    </row>
    <row r="20" spans="1:13" s="160" customFormat="1" ht="15.75" x14ac:dyDescent="0.25">
      <c r="A20" s="140">
        <v>13</v>
      </c>
      <c r="B20" s="140">
        <v>272</v>
      </c>
      <c r="C20" s="141" t="s">
        <v>161</v>
      </c>
      <c r="D20" s="140" t="s">
        <v>162</v>
      </c>
      <c r="E20" s="49">
        <v>53</v>
      </c>
      <c r="F20" s="49" t="s">
        <v>272</v>
      </c>
      <c r="G20" s="143">
        <v>78.099999999999994</v>
      </c>
      <c r="H20" s="144">
        <v>42.1</v>
      </c>
      <c r="I20" s="143">
        <v>0.2</v>
      </c>
      <c r="J20" s="19"/>
      <c r="K20" s="144">
        <v>0.4</v>
      </c>
      <c r="L20" s="144">
        <v>41.5</v>
      </c>
      <c r="M20" s="80">
        <v>6</v>
      </c>
    </row>
    <row r="21" spans="1:13" s="160" customFormat="1" ht="15.75" x14ac:dyDescent="0.25">
      <c r="A21" s="140">
        <v>14</v>
      </c>
      <c r="B21" s="140">
        <v>274</v>
      </c>
      <c r="C21" s="141" t="s">
        <v>260</v>
      </c>
      <c r="D21" s="140" t="s">
        <v>256</v>
      </c>
      <c r="E21" s="49">
        <v>45</v>
      </c>
      <c r="F21" s="49" t="s">
        <v>273</v>
      </c>
      <c r="G21" s="143">
        <v>96.04</v>
      </c>
      <c r="H21" s="144">
        <v>54.04</v>
      </c>
      <c r="I21" s="143">
        <v>3.2</v>
      </c>
      <c r="J21" s="19"/>
      <c r="K21" s="16"/>
      <c r="L21" s="144">
        <f t="shared" si="0"/>
        <v>57.24</v>
      </c>
      <c r="M21" s="80">
        <v>12</v>
      </c>
    </row>
    <row r="22" spans="1:13" ht="15.75" x14ac:dyDescent="0.25">
      <c r="A22" s="162"/>
      <c r="B22" s="162"/>
      <c r="C22" s="13"/>
      <c r="D22" s="162"/>
      <c r="E22" s="49"/>
      <c r="F22" s="49"/>
      <c r="G22" s="143"/>
      <c r="H22" s="16"/>
      <c r="I22" s="49"/>
      <c r="J22" s="19"/>
      <c r="K22" s="16"/>
      <c r="L22" s="144"/>
      <c r="M22" s="164"/>
    </row>
    <row r="23" spans="1:13" ht="18.75" x14ac:dyDescent="0.25">
      <c r="A23" s="162"/>
      <c r="B23" s="227" t="s">
        <v>27</v>
      </c>
      <c r="C23" s="228"/>
      <c r="D23" s="229"/>
      <c r="E23" s="49"/>
      <c r="F23" s="49"/>
      <c r="G23" s="143"/>
      <c r="H23" s="16"/>
      <c r="I23" s="49"/>
      <c r="J23" s="19"/>
      <c r="K23" s="16"/>
      <c r="L23" s="144"/>
      <c r="M23" s="164"/>
    </row>
    <row r="24" spans="1:13" ht="15.75" x14ac:dyDescent="0.25">
      <c r="A24" s="146">
        <v>1</v>
      </c>
      <c r="B24" s="146">
        <v>219</v>
      </c>
      <c r="C24" s="147" t="s">
        <v>261</v>
      </c>
      <c r="D24" s="146" t="s">
        <v>262</v>
      </c>
      <c r="E24" s="49">
        <v>50</v>
      </c>
      <c r="F24" s="49" t="s">
        <v>241</v>
      </c>
      <c r="G24" s="143">
        <v>49.49</v>
      </c>
      <c r="H24" s="16">
        <v>46.49</v>
      </c>
      <c r="I24" s="143">
        <v>1.1000000000000001</v>
      </c>
      <c r="J24" s="19">
        <v>0.12</v>
      </c>
      <c r="K24" s="144">
        <v>0.25</v>
      </c>
      <c r="L24" s="144">
        <f t="shared" ref="L24:L32" si="1">SUM(H24+I24-J24-K24)</f>
        <v>47.220000000000006</v>
      </c>
      <c r="M24" s="80">
        <v>8</v>
      </c>
    </row>
    <row r="25" spans="1:13" ht="15.75" x14ac:dyDescent="0.25">
      <c r="A25" s="146">
        <v>2</v>
      </c>
      <c r="B25" s="146">
        <v>209</v>
      </c>
      <c r="C25" s="147" t="s">
        <v>95</v>
      </c>
      <c r="D25" s="146" t="s">
        <v>96</v>
      </c>
      <c r="E25" s="49">
        <v>47</v>
      </c>
      <c r="F25" s="49" t="s">
        <v>238</v>
      </c>
      <c r="G25" s="143">
        <v>48.3</v>
      </c>
      <c r="H25" s="16">
        <v>48.3</v>
      </c>
      <c r="I25" s="143">
        <v>0.1</v>
      </c>
      <c r="J25" s="19"/>
      <c r="K25" s="144">
        <v>0.1</v>
      </c>
      <c r="L25" s="144">
        <f t="shared" si="1"/>
        <v>48.3</v>
      </c>
      <c r="M25" s="80">
        <v>9</v>
      </c>
    </row>
    <row r="26" spans="1:13" ht="18.75" x14ac:dyDescent="0.3">
      <c r="A26" s="146">
        <v>3</v>
      </c>
      <c r="B26" s="146">
        <v>213</v>
      </c>
      <c r="C26" s="147" t="s">
        <v>99</v>
      </c>
      <c r="D26" s="146" t="s">
        <v>237</v>
      </c>
      <c r="E26" s="49">
        <v>42</v>
      </c>
      <c r="F26" s="49" t="s">
        <v>232</v>
      </c>
      <c r="G26" s="143">
        <v>42.4</v>
      </c>
      <c r="H26" s="144">
        <v>24.4</v>
      </c>
      <c r="I26" s="143">
        <v>0.1</v>
      </c>
      <c r="J26" s="19">
        <v>0.28000000000000003</v>
      </c>
      <c r="K26" s="16"/>
      <c r="L26" s="144">
        <f t="shared" si="1"/>
        <v>24.22</v>
      </c>
      <c r="M26" s="98">
        <v>1</v>
      </c>
    </row>
    <row r="27" spans="1:13" ht="18.75" x14ac:dyDescent="0.3">
      <c r="A27" s="146">
        <v>4</v>
      </c>
      <c r="B27" s="146">
        <v>264</v>
      </c>
      <c r="C27" s="147" t="s">
        <v>129</v>
      </c>
      <c r="D27" s="146" t="s">
        <v>130</v>
      </c>
      <c r="E27" s="49">
        <v>53</v>
      </c>
      <c r="F27" s="49" t="s">
        <v>245</v>
      </c>
      <c r="G27" s="143">
        <v>38.39</v>
      </c>
      <c r="H27" s="16">
        <v>26.39</v>
      </c>
      <c r="I27" s="143">
        <v>0.1</v>
      </c>
      <c r="J27" s="19"/>
      <c r="K27" s="144">
        <v>0.4</v>
      </c>
      <c r="L27" s="144">
        <f t="shared" si="1"/>
        <v>26.090000000000003</v>
      </c>
      <c r="M27" s="166">
        <v>3</v>
      </c>
    </row>
    <row r="28" spans="1:13" ht="15.75" x14ac:dyDescent="0.25">
      <c r="A28" s="146">
        <v>5</v>
      </c>
      <c r="B28" s="146">
        <v>246</v>
      </c>
      <c r="C28" s="147" t="s">
        <v>108</v>
      </c>
      <c r="D28" s="146" t="s">
        <v>109</v>
      </c>
      <c r="E28" s="49">
        <v>52</v>
      </c>
      <c r="F28" s="49" t="s">
        <v>243</v>
      </c>
      <c r="G28" s="143">
        <v>40.1</v>
      </c>
      <c r="H28" s="144">
        <v>31.1</v>
      </c>
      <c r="I28" s="143">
        <v>0.15</v>
      </c>
      <c r="J28" s="19"/>
      <c r="K28" s="144">
        <v>0.35</v>
      </c>
      <c r="L28" s="144">
        <f t="shared" si="1"/>
        <v>30.9</v>
      </c>
      <c r="M28" s="80">
        <v>4</v>
      </c>
    </row>
    <row r="29" spans="1:13" ht="15.75" x14ac:dyDescent="0.25">
      <c r="A29" s="146">
        <v>6</v>
      </c>
      <c r="B29" s="146">
        <v>270</v>
      </c>
      <c r="C29" s="147" t="s">
        <v>251</v>
      </c>
      <c r="D29" s="146" t="s">
        <v>252</v>
      </c>
      <c r="E29" s="49">
        <v>36</v>
      </c>
      <c r="F29" s="49" t="s">
        <v>234</v>
      </c>
      <c r="G29" s="143">
        <v>61.12</v>
      </c>
      <c r="H29" s="144">
        <v>37.119999999999997</v>
      </c>
      <c r="I29" s="143">
        <v>3.1</v>
      </c>
      <c r="J29" s="19"/>
      <c r="K29" s="144"/>
      <c r="L29" s="144">
        <f t="shared" si="1"/>
        <v>40.22</v>
      </c>
      <c r="M29" s="80">
        <v>7</v>
      </c>
    </row>
    <row r="30" spans="1:13" ht="15.75" x14ac:dyDescent="0.25">
      <c r="A30" s="146">
        <v>7</v>
      </c>
      <c r="B30" s="146">
        <v>268</v>
      </c>
      <c r="C30" s="147" t="s">
        <v>132</v>
      </c>
      <c r="D30" s="146" t="s">
        <v>133</v>
      </c>
      <c r="E30" s="49">
        <v>28</v>
      </c>
      <c r="F30" s="49" t="s">
        <v>233</v>
      </c>
      <c r="G30" s="143">
        <v>55.2</v>
      </c>
      <c r="H30" s="144">
        <v>34.200000000000003</v>
      </c>
      <c r="I30" s="143">
        <v>0.4</v>
      </c>
      <c r="J30" s="19"/>
      <c r="K30" s="16"/>
      <c r="L30" s="144">
        <v>35</v>
      </c>
      <c r="M30" s="80">
        <v>6</v>
      </c>
    </row>
    <row r="31" spans="1:13" s="160" customFormat="1" ht="15.75" x14ac:dyDescent="0.25">
      <c r="A31" s="146">
        <v>8</v>
      </c>
      <c r="B31" s="146">
        <v>237</v>
      </c>
      <c r="C31" s="147" t="s">
        <v>106</v>
      </c>
      <c r="D31" s="146" t="s">
        <v>107</v>
      </c>
      <c r="E31" s="49">
        <v>56</v>
      </c>
      <c r="F31" s="49" t="s">
        <v>242</v>
      </c>
      <c r="G31" s="143">
        <v>39.270000000000003</v>
      </c>
      <c r="H31" s="144">
        <v>33.270000000000003</v>
      </c>
      <c r="I31" s="143">
        <v>0.1</v>
      </c>
      <c r="J31" s="19"/>
      <c r="K31" s="16">
        <v>0.55000000000000004</v>
      </c>
      <c r="L31" s="144">
        <v>32.42</v>
      </c>
      <c r="M31" s="80">
        <v>5</v>
      </c>
    </row>
    <row r="32" spans="1:13" ht="18.75" x14ac:dyDescent="0.3">
      <c r="A32" s="146">
        <v>9</v>
      </c>
      <c r="B32" s="146">
        <v>265</v>
      </c>
      <c r="C32" s="147" t="s">
        <v>263</v>
      </c>
      <c r="D32" s="146" t="s">
        <v>264</v>
      </c>
      <c r="E32" s="49">
        <v>39</v>
      </c>
      <c r="F32" s="49" t="s">
        <v>231</v>
      </c>
      <c r="G32" s="143">
        <v>40.25</v>
      </c>
      <c r="H32" s="144">
        <v>25.25</v>
      </c>
      <c r="I32" s="143">
        <v>0.1</v>
      </c>
      <c r="J32" s="19">
        <v>0.13</v>
      </c>
      <c r="K32" s="16"/>
      <c r="L32" s="144">
        <f t="shared" si="1"/>
        <v>25.220000000000002</v>
      </c>
      <c r="M32" s="102">
        <v>2</v>
      </c>
    </row>
    <row r="33" spans="1:13" ht="15.75" x14ac:dyDescent="0.25">
      <c r="A33" s="162"/>
      <c r="B33" s="162"/>
      <c r="C33" s="30"/>
      <c r="D33" s="162"/>
      <c r="E33" s="49"/>
      <c r="F33" s="49"/>
      <c r="G33" s="143"/>
      <c r="H33" s="16"/>
      <c r="I33" s="49"/>
      <c r="J33" s="19"/>
      <c r="K33" s="16"/>
      <c r="L33" s="144"/>
      <c r="M33" s="164"/>
    </row>
    <row r="34" spans="1:13" ht="18.75" x14ac:dyDescent="0.25">
      <c r="A34" s="162"/>
      <c r="B34" s="230" t="s">
        <v>51</v>
      </c>
      <c r="C34" s="231"/>
      <c r="D34" s="232"/>
      <c r="E34" s="49"/>
      <c r="F34" s="49"/>
      <c r="G34" s="143"/>
      <c r="H34" s="16"/>
      <c r="I34" s="49"/>
      <c r="J34" s="19"/>
      <c r="K34" s="16"/>
      <c r="L34" s="144"/>
      <c r="M34" s="164"/>
    </row>
    <row r="35" spans="1:13" ht="15.75" x14ac:dyDescent="0.25">
      <c r="A35" s="149">
        <v>1</v>
      </c>
      <c r="B35" s="149">
        <v>257</v>
      </c>
      <c r="C35" s="150" t="s">
        <v>265</v>
      </c>
      <c r="D35" s="149" t="s">
        <v>266</v>
      </c>
      <c r="E35" s="49">
        <v>14</v>
      </c>
      <c r="F35" s="49" t="s">
        <v>241</v>
      </c>
      <c r="G35" s="151">
        <v>43.18</v>
      </c>
      <c r="H35" s="152">
        <v>40.18</v>
      </c>
      <c r="I35" s="151">
        <v>0.15</v>
      </c>
      <c r="J35" s="19"/>
      <c r="K35" s="16"/>
      <c r="L35" s="144">
        <f>SUM(H35+I35-J35)</f>
        <v>40.33</v>
      </c>
      <c r="M35" s="80">
        <v>4</v>
      </c>
    </row>
    <row r="36" spans="1:13" ht="18.75" x14ac:dyDescent="0.3">
      <c r="A36" s="149">
        <v>2</v>
      </c>
      <c r="B36" s="149">
        <v>267</v>
      </c>
      <c r="C36" s="153" t="s">
        <v>239</v>
      </c>
      <c r="D36" s="149" t="s">
        <v>240</v>
      </c>
      <c r="E36" s="49">
        <v>15</v>
      </c>
      <c r="F36" s="49" t="s">
        <v>238</v>
      </c>
      <c r="G36" s="151">
        <v>39.24</v>
      </c>
      <c r="H36" s="154">
        <v>39.24</v>
      </c>
      <c r="I36" s="151">
        <v>0.5</v>
      </c>
      <c r="J36" s="19"/>
      <c r="K36" s="16"/>
      <c r="L36" s="144">
        <v>40.14</v>
      </c>
      <c r="M36" s="102">
        <v>3</v>
      </c>
    </row>
    <row r="37" spans="1:13" ht="18.75" x14ac:dyDescent="0.3">
      <c r="A37" s="149">
        <v>3</v>
      </c>
      <c r="B37" s="149">
        <v>251</v>
      </c>
      <c r="C37" s="150" t="s">
        <v>267</v>
      </c>
      <c r="D37" s="155" t="s">
        <v>268</v>
      </c>
      <c r="E37" s="49">
        <v>13</v>
      </c>
      <c r="F37" s="49" t="s">
        <v>243</v>
      </c>
      <c r="G37" s="151">
        <v>44.18</v>
      </c>
      <c r="H37" s="152">
        <v>35.18</v>
      </c>
      <c r="I37" s="151">
        <v>0.35</v>
      </c>
      <c r="J37" s="19">
        <v>0.48</v>
      </c>
      <c r="K37" s="25"/>
      <c r="L37" s="144">
        <f t="shared" ref="L37:L41" si="2">SUM(H37+I37-J37)</f>
        <v>35.050000000000004</v>
      </c>
      <c r="M37" s="98">
        <v>1</v>
      </c>
    </row>
    <row r="38" spans="1:13" ht="15.75" x14ac:dyDescent="0.25">
      <c r="A38" s="149">
        <v>4</v>
      </c>
      <c r="B38" s="149">
        <v>275</v>
      </c>
      <c r="C38" s="150" t="s">
        <v>146</v>
      </c>
      <c r="D38" s="155" t="s">
        <v>133</v>
      </c>
      <c r="E38" s="49">
        <v>10</v>
      </c>
      <c r="F38" s="49" t="s">
        <v>231</v>
      </c>
      <c r="G38" s="151">
        <v>77.150000000000006</v>
      </c>
      <c r="H38" s="152">
        <v>62.15</v>
      </c>
      <c r="I38" s="151">
        <v>0.55000000000000004</v>
      </c>
      <c r="J38" s="19"/>
      <c r="K38" s="25"/>
      <c r="L38" s="144">
        <v>63.1</v>
      </c>
      <c r="M38" s="80">
        <v>7</v>
      </c>
    </row>
    <row r="39" spans="1:13" ht="18.75" x14ac:dyDescent="0.3">
      <c r="A39" s="149">
        <v>5</v>
      </c>
      <c r="B39" s="149">
        <v>272</v>
      </c>
      <c r="C39" s="150" t="s">
        <v>253</v>
      </c>
      <c r="D39" s="155" t="s">
        <v>254</v>
      </c>
      <c r="E39" s="49">
        <v>14</v>
      </c>
      <c r="F39" s="49" t="s">
        <v>269</v>
      </c>
      <c r="G39" s="151">
        <v>54.39</v>
      </c>
      <c r="H39" s="154">
        <v>36.39</v>
      </c>
      <c r="I39" s="151">
        <v>0.35</v>
      </c>
      <c r="J39" s="19"/>
      <c r="K39" s="25"/>
      <c r="L39" s="144">
        <v>37.14</v>
      </c>
      <c r="M39" s="166">
        <v>2</v>
      </c>
    </row>
    <row r="40" spans="1:13" s="160" customFormat="1" ht="15.75" x14ac:dyDescent="0.25">
      <c r="A40" s="149">
        <v>6</v>
      </c>
      <c r="B40" s="149">
        <v>260</v>
      </c>
      <c r="C40" s="150" t="s">
        <v>216</v>
      </c>
      <c r="D40" s="155" t="s">
        <v>217</v>
      </c>
      <c r="E40" s="49">
        <v>14</v>
      </c>
      <c r="F40" s="49" t="s">
        <v>245</v>
      </c>
      <c r="G40" s="151">
        <v>55.4</v>
      </c>
      <c r="H40" s="152">
        <v>43.4</v>
      </c>
      <c r="I40" s="151">
        <v>0.55000000000000004</v>
      </c>
      <c r="J40" s="19"/>
      <c r="K40" s="25"/>
      <c r="L40" s="144">
        <v>44.35</v>
      </c>
      <c r="M40" s="80">
        <v>6</v>
      </c>
    </row>
    <row r="41" spans="1:13" ht="15.75" x14ac:dyDescent="0.25">
      <c r="A41" s="149">
        <v>7</v>
      </c>
      <c r="B41" s="149">
        <v>255</v>
      </c>
      <c r="C41" s="156" t="s">
        <v>244</v>
      </c>
      <c r="D41" s="155" t="s">
        <v>153</v>
      </c>
      <c r="E41" s="49">
        <v>15</v>
      </c>
      <c r="F41" s="49" t="s">
        <v>242</v>
      </c>
      <c r="G41" s="151">
        <v>46.55</v>
      </c>
      <c r="H41" s="152">
        <v>40.549999999999997</v>
      </c>
      <c r="I41" s="151">
        <v>0.4</v>
      </c>
      <c r="J41" s="19">
        <v>0.37</v>
      </c>
      <c r="K41" s="25"/>
      <c r="L41" s="144">
        <f t="shared" si="2"/>
        <v>40.58</v>
      </c>
      <c r="M41" s="80">
        <v>5</v>
      </c>
    </row>
    <row r="42" spans="1:13" ht="15.75" x14ac:dyDescent="0.25">
      <c r="A42" s="162"/>
      <c r="B42" s="162"/>
      <c r="C42" s="30"/>
      <c r="D42" s="13"/>
      <c r="E42" s="13"/>
      <c r="F42" s="13"/>
      <c r="G42" s="143"/>
      <c r="H42" s="16"/>
      <c r="I42" s="49"/>
      <c r="J42" s="19"/>
      <c r="K42" s="25"/>
      <c r="L42" s="144"/>
      <c r="M42" s="164"/>
    </row>
    <row r="43" spans="1:13" x14ac:dyDescent="0.25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</row>
  </sheetData>
  <mergeCells count="11">
    <mergeCell ref="B7:D7"/>
    <mergeCell ref="B23:D23"/>
    <mergeCell ref="B34:D34"/>
    <mergeCell ref="C1:J1"/>
    <mergeCell ref="A3:G3"/>
    <mergeCell ref="I3:M3"/>
    <mergeCell ref="A5:A6"/>
    <mergeCell ref="B5:B6"/>
    <mergeCell ref="C5:C6"/>
    <mergeCell ref="D5:D6"/>
    <mergeCell ref="E5:M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ALŪKSNES ZIEMA 2022</vt:lpstr>
      <vt:lpstr>Lizums 2022</vt:lpstr>
      <vt:lpstr>Barkava 2022</vt:lpstr>
      <vt:lpstr>Litene 2022</vt:lpstr>
      <vt:lpstr>Varakļāni 2022</vt:lpstr>
      <vt:lpstr>Kolka 2022</vt:lpstr>
      <vt:lpstr>Alūksne 2022</vt:lpstr>
      <vt:lpstr>Jaunlaicene stipro skrējiens</vt:lpstr>
      <vt:lpstr>Velēna Stipro skrējiens</vt:lpstr>
      <vt:lpstr>Priekuļi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2022-09-24T15:57:24Z</cp:lastPrinted>
  <dcterms:created xsi:type="dcterms:W3CDTF">2022-02-26T18:55:14Z</dcterms:created>
  <dcterms:modified xsi:type="dcterms:W3CDTF">2022-09-24T15:58:07Z</dcterms:modified>
</cp:coreProperties>
</file>